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tveccoop-my.sharepoint.com/personal/martinm_tvec_coop/Documents/"/>
    </mc:Choice>
  </mc:AlternateContent>
  <xr:revisionPtr revIDLastSave="0" documentId="8_{89E680B7-A88C-46C6-8EA8-EFB8C7498AB0}" xr6:coauthVersionLast="47" xr6:coauthVersionMax="47" xr10:uidLastSave="{00000000-0000-0000-0000-000000000000}"/>
  <bookViews>
    <workbookView xWindow="-120" yWindow="-120" windowWidth="29040" windowHeight="15840" tabRatio="618" xr2:uid="{00000000-000D-0000-FFFF-FFFF00000000}"/>
  </bookViews>
  <sheets>
    <sheet name="Summary" sheetId="3" r:id="rId1"/>
    <sheet name="Sheet1" sheetId="4" r:id="rId2"/>
  </sheets>
  <definedNames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_xlnm.Print_Area" localSheetId="0">Summary!$A$1:$N$270</definedName>
    <definedName name="_xlnm.Print_Titles" localSheetId="1">Sheet1!$1:$1</definedName>
    <definedName name="_xlnm.Print_Titles" localSheetId="0">Summary!$3:$4</definedName>
    <definedName name="QBCANSUPPORTUPDATE" localSheetId="1">FALSE</definedName>
    <definedName name="QBCOMPANYFILENAME" localSheetId="1">"Z:\QuickBooks Pro 2012 Company File\TVEC Charitable Foundation.QBW"</definedName>
    <definedName name="QBENDDATE" localSheetId="1">20190731</definedName>
    <definedName name="QBHEADERSONSCREEN" localSheetId="1">FALSE</definedName>
    <definedName name="QBMETADATASIZE" localSheetId="1">0</definedName>
    <definedName name="QBPRESERVECOLOR" localSheetId="1">TRUE</definedName>
    <definedName name="QBPRESERVEFONT" localSheetId="1">TRUE</definedName>
    <definedName name="QBPRESERVEROWHEIGHT" localSheetId="1">TRUE</definedName>
    <definedName name="QBPRESERVESPACE" localSheetId="1">FALSE</definedName>
    <definedName name="QBREPORTCOLAXIS" localSheetId="1">0</definedName>
    <definedName name="QBREPORTCOMPANYID" localSheetId="1">"39e6f150d74b4168b8a1031abbc9345f"</definedName>
    <definedName name="QBREPORTCOMPARECOL_ANNUALBUDGET" localSheetId="1">FALSE</definedName>
    <definedName name="QBREPORTCOMPARECOL_AVGCOGS" localSheetId="1">FALSE</definedName>
    <definedName name="QBREPORTCOMPARECOL_AVGPRICE" localSheetId="1">FALSE</definedName>
    <definedName name="QBREPORTCOMPARECOL_BUDDIFF" localSheetId="1">FALSE</definedName>
    <definedName name="QBREPORTCOMPARECOL_BUDGET" localSheetId="1">FALSE</definedName>
    <definedName name="QBREPORTCOMPARECOL_BUDPCT" localSheetId="1">FALSE</definedName>
    <definedName name="QBREPORTCOMPARECOL_COGS" localSheetId="1">FALSE</definedName>
    <definedName name="QBREPORTCOMPARECOL_EXCLUDEAMOUNT" localSheetId="1">FALSE</definedName>
    <definedName name="QBREPORTCOMPARECOL_EXCLUDECURPERIOD" localSheetId="1">FALSE</definedName>
    <definedName name="QBREPORTCOMPARECOL_FORECAST" localSheetId="1">FALSE</definedName>
    <definedName name="QBREPORTCOMPARECOL_GROSSMARGIN" localSheetId="1">FALSE</definedName>
    <definedName name="QBREPORTCOMPARECOL_GROSSMARGINPCT" localSheetId="1">FALSE</definedName>
    <definedName name="QBREPORTCOMPARECOL_HOURS" localSheetId="1">FALSE</definedName>
    <definedName name="QBREPORTCOMPARECOL_PCTCOL" localSheetId="1">FALSE</definedName>
    <definedName name="QBREPORTCOMPARECOL_PCTEXPENSE" localSheetId="1">FALSE</definedName>
    <definedName name="QBREPORTCOMPARECOL_PCTINCOME" localSheetId="1">FALSE</definedName>
    <definedName name="QBREPORTCOMPARECOL_PCTOFSALES" localSheetId="1">FALSE</definedName>
    <definedName name="QBREPORTCOMPARECOL_PCTROW" localSheetId="1">FALSE</definedName>
    <definedName name="QBREPORTCOMPARECOL_PPDIFF" localSheetId="1">FALSE</definedName>
    <definedName name="QBREPORTCOMPARECOL_PPPCT" localSheetId="1">FALSE</definedName>
    <definedName name="QBREPORTCOMPARECOL_PREVPERIOD" localSheetId="1">FALSE</definedName>
    <definedName name="QBREPORTCOMPARECOL_PREVYEAR" localSheetId="1">FALSE</definedName>
    <definedName name="QBREPORTCOMPARECOL_PYDIFF" localSheetId="1">FALSE</definedName>
    <definedName name="QBREPORTCOMPARECOL_PYPCT" localSheetId="1">FALSE</definedName>
    <definedName name="QBREPORTCOMPARECOL_QTY" localSheetId="1">FALSE</definedName>
    <definedName name="QBREPORTCOMPARECOL_RATE" localSheetId="1">FALSE</definedName>
    <definedName name="QBREPORTCOMPARECOL_TRIPBILLEDMILES" localSheetId="1">FALSE</definedName>
    <definedName name="QBREPORTCOMPARECOL_TRIPBILLINGAMOUNT" localSheetId="1">FALSE</definedName>
    <definedName name="QBREPORTCOMPARECOL_TRIPMILES" localSheetId="1">FALSE</definedName>
    <definedName name="QBREPORTCOMPARECOL_TRIPNOTBILLABLEMILES" localSheetId="1">FALSE</definedName>
    <definedName name="QBREPORTCOMPARECOL_TRIPTAXDEDUCTIBLEAMOUNT" localSheetId="1">FALSE</definedName>
    <definedName name="QBREPORTCOMPARECOL_TRIPUNBILLEDMILES" localSheetId="1">FALSE</definedName>
    <definedName name="QBREPORTCOMPARECOL_YTD" localSheetId="1">FALSE</definedName>
    <definedName name="QBREPORTCOMPARECOL_YTDBUDGET" localSheetId="1">FALSE</definedName>
    <definedName name="QBREPORTCOMPARECOL_YTDPCT" localSheetId="1">FALSE</definedName>
    <definedName name="QBREPORTROWAXIS" localSheetId="1">76</definedName>
    <definedName name="QBREPORTSUBCOLAXIS" localSheetId="1">0</definedName>
    <definedName name="QBREPORTTYPE" localSheetId="1">216</definedName>
    <definedName name="QBROWHEADERS" localSheetId="1">0</definedName>
    <definedName name="QBSTARTDATE" localSheetId="1">20190731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98" i="3" l="1"/>
  <c r="N7" i="3"/>
  <c r="N8" i="3"/>
  <c r="N9" i="3"/>
  <c r="N10" i="3"/>
  <c r="N11" i="3"/>
  <c r="N12" i="3"/>
  <c r="N13" i="3"/>
  <c r="N14" i="3"/>
  <c r="N15" i="3"/>
  <c r="N16" i="3"/>
  <c r="N17" i="3"/>
  <c r="N18" i="3"/>
  <c r="N19" i="3"/>
  <c r="N20" i="3"/>
  <c r="N21" i="3"/>
  <c r="N22" i="3"/>
  <c r="N23" i="3"/>
  <c r="N24" i="3"/>
  <c r="N25" i="3"/>
  <c r="N26" i="3"/>
  <c r="N27" i="3"/>
  <c r="N28" i="3"/>
  <c r="N29" i="3"/>
  <c r="N30" i="3"/>
  <c r="N31" i="3"/>
  <c r="N32" i="3"/>
  <c r="N33" i="3"/>
  <c r="N34" i="3"/>
  <c r="N35" i="3"/>
  <c r="N36" i="3"/>
  <c r="N37" i="3"/>
  <c r="N38" i="3"/>
  <c r="N39" i="3"/>
  <c r="N40" i="3"/>
  <c r="N41" i="3"/>
  <c r="N42" i="3"/>
  <c r="N43" i="3"/>
  <c r="N44" i="3"/>
  <c r="N45" i="3"/>
  <c r="N46" i="3"/>
  <c r="N47" i="3"/>
  <c r="N48" i="3"/>
  <c r="N49" i="3"/>
  <c r="N50" i="3"/>
  <c r="N51" i="3"/>
  <c r="N52" i="3"/>
  <c r="N53" i="3"/>
  <c r="N54" i="3"/>
  <c r="N55" i="3"/>
  <c r="N56" i="3"/>
  <c r="N57" i="3"/>
  <c r="N58" i="3"/>
  <c r="N59" i="3"/>
  <c r="N60" i="3"/>
  <c r="N61" i="3"/>
  <c r="N62" i="3"/>
  <c r="N63" i="3"/>
  <c r="N64" i="3"/>
  <c r="N65" i="3"/>
  <c r="N66" i="3"/>
  <c r="N67" i="3"/>
  <c r="N68" i="3"/>
  <c r="N69" i="3"/>
  <c r="N70" i="3"/>
  <c r="N71" i="3"/>
  <c r="N72" i="3"/>
  <c r="N73" i="3"/>
  <c r="N74" i="3"/>
  <c r="N75" i="3"/>
  <c r="N76" i="3"/>
  <c r="N77" i="3"/>
  <c r="N78" i="3"/>
  <c r="N79" i="3"/>
  <c r="N80" i="3"/>
  <c r="N81" i="3"/>
  <c r="N82" i="3"/>
  <c r="N83" i="3"/>
  <c r="N84" i="3"/>
  <c r="N85" i="3"/>
  <c r="N86" i="3"/>
  <c r="N87" i="3"/>
  <c r="N88" i="3"/>
  <c r="N89" i="3"/>
  <c r="N90" i="3"/>
  <c r="N91" i="3"/>
  <c r="N92" i="3"/>
  <c r="N93" i="3"/>
  <c r="N94" i="3"/>
  <c r="N95" i="3"/>
  <c r="N96" i="3"/>
  <c r="N97" i="3"/>
  <c r="N98" i="3"/>
  <c r="N99" i="3"/>
  <c r="N100" i="3"/>
  <c r="N101" i="3"/>
  <c r="N102" i="3"/>
  <c r="N103" i="3"/>
  <c r="N104" i="3"/>
  <c r="N105" i="3"/>
  <c r="N106" i="3"/>
  <c r="N107" i="3"/>
  <c r="N108" i="3"/>
  <c r="N109" i="3"/>
  <c r="N110" i="3"/>
  <c r="N111" i="3"/>
  <c r="N112" i="3"/>
  <c r="N113" i="3"/>
  <c r="N114" i="3"/>
  <c r="N115" i="3"/>
  <c r="N116" i="3"/>
  <c r="N117" i="3"/>
  <c r="N118" i="3"/>
  <c r="N119" i="3"/>
  <c r="N120" i="3"/>
  <c r="N121" i="3"/>
  <c r="N122" i="3"/>
  <c r="N123" i="3"/>
  <c r="N124" i="3"/>
  <c r="N125" i="3"/>
  <c r="N126" i="3"/>
  <c r="N127" i="3"/>
  <c r="N128" i="3"/>
  <c r="N129" i="3"/>
  <c r="N130" i="3"/>
  <c r="N131" i="3"/>
  <c r="N132" i="3"/>
  <c r="N133" i="3"/>
  <c r="N134" i="3"/>
  <c r="N135" i="3"/>
  <c r="N136" i="3"/>
  <c r="N137" i="3"/>
  <c r="N138" i="3"/>
  <c r="N139" i="3"/>
  <c r="N140" i="3"/>
  <c r="N141" i="3"/>
  <c r="N142" i="3"/>
  <c r="N143" i="3"/>
  <c r="N144" i="3"/>
  <c r="N145" i="3"/>
  <c r="N146" i="3"/>
  <c r="N147" i="3"/>
  <c r="N148" i="3"/>
  <c r="N149" i="3"/>
  <c r="N150" i="3"/>
  <c r="N151" i="3"/>
  <c r="N152" i="3"/>
  <c r="N153" i="3"/>
  <c r="N154" i="3"/>
  <c r="N155" i="3"/>
  <c r="N156" i="3"/>
  <c r="N157" i="3"/>
  <c r="N158" i="3"/>
  <c r="N159" i="3"/>
  <c r="N160" i="3"/>
  <c r="N161" i="3"/>
  <c r="N162" i="3"/>
  <c r="N163" i="3"/>
  <c r="N164" i="3"/>
  <c r="N165" i="3"/>
  <c r="N166" i="3"/>
  <c r="N167" i="3"/>
  <c r="N168" i="3"/>
  <c r="N169" i="3"/>
  <c r="N170" i="3"/>
  <c r="N171" i="3"/>
  <c r="N172" i="3"/>
  <c r="N173" i="3"/>
  <c r="N174" i="3"/>
  <c r="N175" i="3"/>
  <c r="N176" i="3"/>
  <c r="N177" i="3"/>
  <c r="N178" i="3"/>
  <c r="N179" i="3"/>
  <c r="N180" i="3"/>
  <c r="N181" i="3"/>
  <c r="N182" i="3"/>
  <c r="N183" i="3"/>
  <c r="N184" i="3"/>
  <c r="N185" i="3"/>
  <c r="N186" i="3"/>
  <c r="N187" i="3"/>
  <c r="N188" i="3"/>
  <c r="N189" i="3"/>
  <c r="N190" i="3"/>
  <c r="N191" i="3"/>
  <c r="N192" i="3"/>
  <c r="N193" i="3"/>
  <c r="N194" i="3"/>
  <c r="N195" i="3"/>
  <c r="N196" i="3"/>
  <c r="N197" i="3"/>
  <c r="N198" i="3"/>
  <c r="N199" i="3"/>
  <c r="N200" i="3"/>
  <c r="N201" i="3"/>
  <c r="N202" i="3"/>
  <c r="N203" i="3"/>
  <c r="N204" i="3"/>
  <c r="N205" i="3"/>
  <c r="N206" i="3"/>
  <c r="N207" i="3"/>
  <c r="N208" i="3"/>
  <c r="N209" i="3"/>
  <c r="N210" i="3"/>
  <c r="N211" i="3"/>
  <c r="N212" i="3"/>
  <c r="N213" i="3"/>
  <c r="N214" i="3"/>
  <c r="N215" i="3"/>
  <c r="N216" i="3"/>
  <c r="N217" i="3"/>
  <c r="N218" i="3"/>
  <c r="N219" i="3"/>
  <c r="N220" i="3"/>
  <c r="N221" i="3"/>
  <c r="N222" i="3"/>
  <c r="N223" i="3"/>
  <c r="N224" i="3"/>
  <c r="N225" i="3"/>
  <c r="N226" i="3"/>
  <c r="N227" i="3"/>
  <c r="N228" i="3"/>
  <c r="N229" i="3"/>
  <c r="N230" i="3"/>
  <c r="N231" i="3"/>
  <c r="N232" i="3"/>
  <c r="N233" i="3"/>
  <c r="N234" i="3"/>
  <c r="N235" i="3"/>
  <c r="N236" i="3"/>
  <c r="N237" i="3"/>
  <c r="N238" i="3"/>
  <c r="N239" i="3"/>
  <c r="N240" i="3"/>
  <c r="N241" i="3"/>
  <c r="N242" i="3"/>
  <c r="N243" i="3"/>
  <c r="N244" i="3"/>
  <c r="N245" i="3"/>
  <c r="N246" i="3"/>
  <c r="N247" i="3"/>
  <c r="N248" i="3"/>
  <c r="N249" i="3"/>
  <c r="N250" i="3"/>
  <c r="N251" i="3"/>
  <c r="N252" i="3"/>
  <c r="N253" i="3"/>
  <c r="N254" i="3"/>
  <c r="N255" i="3"/>
  <c r="N256" i="3"/>
  <c r="N257" i="3"/>
  <c r="N258" i="3"/>
  <c r="N259" i="3"/>
  <c r="N260" i="3"/>
  <c r="N261" i="3"/>
  <c r="N262" i="3"/>
  <c r="N263" i="3"/>
  <c r="N264" i="3"/>
  <c r="N265" i="3"/>
  <c r="N266" i="3"/>
  <c r="L197" i="3"/>
  <c r="L132" i="3"/>
  <c r="L198" i="3"/>
  <c r="L111" i="3"/>
  <c r="L106" i="3" l="1"/>
  <c r="L77" i="3"/>
  <c r="L54" i="3"/>
  <c r="L187" i="3"/>
  <c r="L164" i="3"/>
  <c r="L110" i="3"/>
  <c r="L267" i="3" l="1"/>
  <c r="K145" i="3"/>
  <c r="K267" i="3" l="1"/>
  <c r="J187" i="3" l="1"/>
  <c r="J132" i="3"/>
  <c r="J106" i="3"/>
  <c r="J111" i="3"/>
  <c r="J198" i="3"/>
  <c r="J197" i="3"/>
  <c r="J54" i="3" l="1"/>
  <c r="J164" i="3"/>
  <c r="J145" i="3" l="1"/>
  <c r="J77" i="3"/>
  <c r="J40" i="3"/>
  <c r="J97" i="3"/>
  <c r="J267" i="3" l="1"/>
  <c r="I267" i="3" l="1"/>
  <c r="E267" i="3"/>
  <c r="D267" i="3"/>
  <c r="C267" i="3"/>
  <c r="F267" i="3" l="1"/>
  <c r="H267" i="3"/>
  <c r="G214" i="3" l="1"/>
  <c r="N267" i="3" l="1"/>
  <c r="G267" i="3"/>
</calcChain>
</file>

<file path=xl/sharedStrings.xml><?xml version="1.0" encoding="utf-8"?>
<sst xmlns="http://schemas.openxmlformats.org/spreadsheetml/2006/main" count="1136" uniqueCount="983">
  <si>
    <t>City of Tool Fire Department</t>
  </si>
  <si>
    <t xml:space="preserve">Able Springs Fire Department </t>
  </si>
  <si>
    <t xml:space="preserve">Athens Fire Department </t>
  </si>
  <si>
    <t xml:space="preserve">Athens ISD </t>
  </si>
  <si>
    <t xml:space="preserve">Athens Public Education Foundation </t>
  </si>
  <si>
    <t xml:space="preserve">Athens Samaritans, Inc. dba Labor of Love </t>
  </si>
  <si>
    <t xml:space="preserve">Athens Teenage Baseball Association </t>
  </si>
  <si>
    <t xml:space="preserve">Baxter Fire Department </t>
  </si>
  <si>
    <t xml:space="preserve">Berryville Fire Department </t>
  </si>
  <si>
    <t xml:space="preserve">Bethel-Cayuga Fire Department </t>
  </si>
  <si>
    <t xml:space="preserve">Bradford Fire Department </t>
  </si>
  <si>
    <t xml:space="preserve">British Flying Training School Museum </t>
  </si>
  <si>
    <t xml:space="preserve">Brownsboro Fire Department </t>
  </si>
  <si>
    <t xml:space="preserve">Caney City Fire Department </t>
  </si>
  <si>
    <t xml:space="preserve">Canton Educational Foundation </t>
  </si>
  <si>
    <t xml:space="preserve">Canton Fire Department </t>
  </si>
  <si>
    <t xml:space="preserve">Care and Share </t>
  </si>
  <si>
    <t xml:space="preserve">CASA of Trinity Valley </t>
  </si>
  <si>
    <t xml:space="preserve">Cedar Creek Amateur Radio Club </t>
  </si>
  <si>
    <t xml:space="preserve">Cedar Creek Lake Friends of the Animals </t>
  </si>
  <si>
    <t xml:space="preserve">Chandler Fire Department </t>
  </si>
  <si>
    <t xml:space="preserve">Coffee City Fire Department </t>
  </si>
  <si>
    <t xml:space="preserve">College Mound Fire Department </t>
  </si>
  <si>
    <t xml:space="preserve">Combine Fire Department </t>
  </si>
  <si>
    <t xml:space="preserve">Community Food Pantry in Tool </t>
  </si>
  <si>
    <t xml:space="preserve">Crandall Fire Department </t>
  </si>
  <si>
    <t xml:space="preserve">Disciples Clinic of Athens, Texas, Inc. </t>
  </si>
  <si>
    <t xml:space="preserve">East Texas Arboretum </t>
  </si>
  <si>
    <t xml:space="preserve">East Texas Crisis Center </t>
  </si>
  <si>
    <t xml:space="preserve">Edgewood Fire Department </t>
  </si>
  <si>
    <t xml:space="preserve">Edom Fire Department </t>
  </si>
  <si>
    <t xml:space="preserve">Elkhart Fire Department </t>
  </si>
  <si>
    <t xml:space="preserve">Elmo Fire Department </t>
  </si>
  <si>
    <t xml:space="preserve">Elmwood Fire Department </t>
  </si>
  <si>
    <t xml:space="preserve">Enchanted Oaks Fire Department </t>
  </si>
  <si>
    <t xml:space="preserve">Environmental Co-op </t>
  </si>
  <si>
    <t xml:space="preserve">Eustace Fire Department </t>
  </si>
  <si>
    <t xml:space="preserve">Eustace Intermediate School </t>
  </si>
  <si>
    <t xml:space="preserve">Family Peace Project, Inc. </t>
  </si>
  <si>
    <t xml:space="preserve">Forney Fire Department </t>
  </si>
  <si>
    <t xml:space="preserve">Frankston Fire Department </t>
  </si>
  <si>
    <t xml:space="preserve">Friends of Purtis Creek State Park </t>
  </si>
  <si>
    <t xml:space="preserve">Friends of the Kaufman County Library </t>
  </si>
  <si>
    <t xml:space="preserve">Friends of Van Zandt County Library, Inc. </t>
  </si>
  <si>
    <t xml:space="preserve">GBC Rainbow Girls Assembly # 369 </t>
  </si>
  <si>
    <t xml:space="preserve">Gun Barrel Fire Department </t>
  </si>
  <si>
    <t xml:space="preserve">Healing Hearts Ministry </t>
  </si>
  <si>
    <t xml:space="preserve">Henderson County Food Pantry </t>
  </si>
  <si>
    <t xml:space="preserve">Henderson County Young Life </t>
  </si>
  <si>
    <t xml:space="preserve">Heritage Park Museum of East Texas </t>
  </si>
  <si>
    <t xml:space="preserve">Humane Society of Cedar Creek Lake </t>
  </si>
  <si>
    <t xml:space="preserve">Jake E's Riding Round Up </t>
  </si>
  <si>
    <t xml:space="preserve">Jesus Connection </t>
  </si>
  <si>
    <t xml:space="preserve">Kaufman Christian Help Center </t>
  </si>
  <si>
    <t xml:space="preserve">Kaufman Fire Department </t>
  </si>
  <si>
    <t xml:space="preserve">Keep Athens Beautiful </t>
  </si>
  <si>
    <t xml:space="preserve">Kemp Education Foundation </t>
  </si>
  <si>
    <t xml:space="preserve">Kemp Fire Department </t>
  </si>
  <si>
    <t xml:space="preserve">LaPoynor Elementary </t>
  </si>
  <si>
    <t xml:space="preserve">Larue/New York Fire Department </t>
  </si>
  <si>
    <t xml:space="preserve">Log Cabin Fire Department </t>
  </si>
  <si>
    <t xml:space="preserve">Lone Star CASA, Inc. </t>
  </si>
  <si>
    <t xml:space="preserve">Mabank Fire Department </t>
  </si>
  <si>
    <t xml:space="preserve">Mabank ISD Education Foundation </t>
  </si>
  <si>
    <t xml:space="preserve">Malakoff Education Foundation </t>
  </si>
  <si>
    <t xml:space="preserve">Malakoff Fire Department </t>
  </si>
  <si>
    <t xml:space="preserve">Modoc Cemetery Association </t>
  </si>
  <si>
    <t xml:space="preserve">Montalba Fire Department </t>
  </si>
  <si>
    <t xml:space="preserve">Moore Station Fire Department </t>
  </si>
  <si>
    <t xml:space="preserve">Murchison Fire Department </t>
  </si>
  <si>
    <t xml:space="preserve">Myrtle Springs Fire Department </t>
  </si>
  <si>
    <t xml:space="preserve">Neches Fire Department </t>
  </si>
  <si>
    <t xml:space="preserve">North 19/Athens Fire Department </t>
  </si>
  <si>
    <t xml:space="preserve">One Man's Treasure </t>
  </si>
  <si>
    <t xml:space="preserve">Poynor Fire Department </t>
  </si>
  <si>
    <t xml:space="preserve">Rolling Oaks Fire Department </t>
  </si>
  <si>
    <t xml:space="preserve">Rosser Fire Department </t>
  </si>
  <si>
    <t xml:space="preserve">Scurry Fire Department </t>
  </si>
  <si>
    <t xml:space="preserve">Seven Points Fire Department </t>
  </si>
  <si>
    <t xml:space="preserve">Sharing the Love Foundation </t>
  </si>
  <si>
    <t xml:space="preserve">South Van Zandt Fire Department </t>
  </si>
  <si>
    <t xml:space="preserve">Southside/Athens Fire Department </t>
  </si>
  <si>
    <t xml:space="preserve">Still Waters </t>
  </si>
  <si>
    <t xml:space="preserve">Tennessee Colony Fire Department </t>
  </si>
  <si>
    <t xml:space="preserve">Terrell Fire Department </t>
  </si>
  <si>
    <t xml:space="preserve">Terrell ISD Excellence Foundation, Inc. </t>
  </si>
  <si>
    <t xml:space="preserve">Texas A&amp;M AgriLife Extension </t>
  </si>
  <si>
    <t xml:space="preserve">Tool Fire Department </t>
  </si>
  <si>
    <t xml:space="preserve">Tri-County Library </t>
  </si>
  <si>
    <t xml:space="preserve">Trinidad Fire Department </t>
  </si>
  <si>
    <t xml:space="preserve">VOICE </t>
  </si>
  <si>
    <t xml:space="preserve">Whitton Rural Fire Department </t>
  </si>
  <si>
    <t xml:space="preserve">Wills Point Fire Department </t>
  </si>
  <si>
    <t xml:space="preserve">Wills Point ISD Summer Bookmobile </t>
  </si>
  <si>
    <t xml:space="preserve">Wills Point Middle School </t>
  </si>
  <si>
    <t xml:space="preserve">Wills Point Tiger Back Pack #1240B </t>
  </si>
  <si>
    <t>Grant Recipient</t>
  </si>
  <si>
    <t>Award</t>
  </si>
  <si>
    <t>Inception</t>
  </si>
  <si>
    <t>To Date</t>
  </si>
  <si>
    <t xml:space="preserve">Shining Light Food Ministry </t>
  </si>
  <si>
    <t>TVEC Charitable Foundation Grants - Inception to Date</t>
  </si>
  <si>
    <t>Crandall ISD Education Foundation</t>
  </si>
  <si>
    <t xml:space="preserve">Cheatham Memorial United Methodist Men </t>
  </si>
  <si>
    <t>Adopt a Happy Tail, Inc.</t>
  </si>
  <si>
    <t>Athens Chamber of Commerce Leadership Institute</t>
  </si>
  <si>
    <t>First Assembly of God Church of Terrell - Adopt a Block Street Ministries</t>
  </si>
  <si>
    <t>Henderson County Black History Committee</t>
  </si>
  <si>
    <t>***Sunrise Shores Fire Department was issued in November 2013 and voided in January 2014.</t>
  </si>
  <si>
    <t>Alzheimer's Coalition of Henderson County</t>
  </si>
  <si>
    <t>Boys Scouts of America Crandall Pack 375</t>
  </si>
  <si>
    <t>Hunt County Kids, Inc.</t>
  </si>
  <si>
    <t>John Bunker Sands Wetland Center</t>
  </si>
  <si>
    <t>United Way of East/Central Texas</t>
  </si>
  <si>
    <t xml:space="preserve">Athens Thrift Store </t>
  </si>
  <si>
    <t>Forney ISD Education Leadership Foundation</t>
  </si>
  <si>
    <t>First Baptist Church Eustace-Weekend Snackpacks</t>
  </si>
  <si>
    <t>Red Waller Community Library</t>
  </si>
  <si>
    <t>ICEE Success Foundation</t>
  </si>
  <si>
    <t>Henderson County Historical Society</t>
  </si>
  <si>
    <t xml:space="preserve">Van Zandt County Crime Stoppers </t>
  </si>
  <si>
    <t>Wills Point Rotary Club</t>
  </si>
  <si>
    <t>Casey's Place</t>
  </si>
  <si>
    <t xml:space="preserve">Genesis Center </t>
  </si>
  <si>
    <t>Pilot Club of Wills Point</t>
  </si>
  <si>
    <t>Ben Wheeler Fire &amp; Rescue</t>
  </si>
  <si>
    <t>Hidden Acres</t>
  </si>
  <si>
    <t>Texas A&amp;M AgriLife Extension - Kaufman</t>
  </si>
  <si>
    <t>Martins Mill Elementary - Backpack Program</t>
  </si>
  <si>
    <t>Lakes Regional Community Center</t>
  </si>
  <si>
    <t>Horsefeather Therapeutic Equestrian Center</t>
  </si>
  <si>
    <t>Lila Lane Outreach</t>
  </si>
  <si>
    <t>Totals</t>
  </si>
  <si>
    <t>***Sunrise Shores Fire Department</t>
  </si>
  <si>
    <t>First Community Church of Crandall</t>
  </si>
  <si>
    <t>God's Helping Hand Food Program</t>
  </si>
  <si>
    <t>Henderson County Performing Arts Center</t>
  </si>
  <si>
    <t>Van Zandt County Precinct Watch Program</t>
  </si>
  <si>
    <t>Van Zandt County Community Partners</t>
  </si>
  <si>
    <t>Priderock Wildlife Refuge</t>
  </si>
  <si>
    <t>Column1</t>
  </si>
  <si>
    <t>Column2</t>
  </si>
  <si>
    <t>Column3</t>
  </si>
  <si>
    <t>Column4</t>
  </si>
  <si>
    <t>Column5</t>
  </si>
  <si>
    <t>Column6</t>
  </si>
  <si>
    <t>East Texas Crisis Center - VZ County</t>
  </si>
  <si>
    <t>Kiwanis Club of Cedar Creek Lake</t>
  </si>
  <si>
    <t>Sarah Maples Chapter</t>
  </si>
  <si>
    <t>Men Unleashed</t>
  </si>
  <si>
    <t>Living Alternatives of Palestine</t>
  </si>
  <si>
    <t>Jefferson Street Boxing Club</t>
  </si>
  <si>
    <t>St. Therese Knights of Columbus</t>
  </si>
  <si>
    <t>St. Therese Catholic Church Charity</t>
  </si>
  <si>
    <t>Column52</t>
  </si>
  <si>
    <t>Girl Scouts of Northeast Texas</t>
  </si>
  <si>
    <t>Henderson County Master Gardener Association</t>
  </si>
  <si>
    <t>Henderson County IMA</t>
  </si>
  <si>
    <t>Texas Youth Advocates</t>
  </si>
  <si>
    <t>Friends of Riter C. Hulsey Public Library</t>
  </si>
  <si>
    <t>Senior Connect</t>
  </si>
  <si>
    <t>Storm Victims/Bill Assistance</t>
  </si>
  <si>
    <t>Kaufman County Storm</t>
  </si>
  <si>
    <t>Wills Point Ladies Club</t>
  </si>
  <si>
    <t>Henderson County Humane Society</t>
  </si>
  <si>
    <t>Gun Barrel City Toys for Tots</t>
  </si>
  <si>
    <t>Andrews Center</t>
  </si>
  <si>
    <t>Children's Advocacy Center of VZ County</t>
  </si>
  <si>
    <t>Friends of Kaufman County Historical Commission</t>
  </si>
  <si>
    <t xml:space="preserve">Cain Center, Inc. </t>
  </si>
  <si>
    <t>Henderson County Rainbow Room</t>
  </si>
  <si>
    <t>Kaufman County Master Gardner Association</t>
  </si>
  <si>
    <t>Henderson County Homeless Ministry</t>
  </si>
  <si>
    <t>Kaufman County Crime Stoppers</t>
  </si>
  <si>
    <t>Wills Point ISD Education Foundation</t>
  </si>
  <si>
    <t>Column53</t>
  </si>
  <si>
    <t>Celebrate Forever Families</t>
  </si>
  <si>
    <t>The Men and Ladies of Honor</t>
  </si>
  <si>
    <t>Edgewood Police Department</t>
  </si>
  <si>
    <t>Grace House of Cedar Creek Lake</t>
  </si>
  <si>
    <t>Henderson 4-H Adult Leader Council</t>
  </si>
  <si>
    <t>Malakoff Teenage Baseball Softball Assoc.</t>
  </si>
  <si>
    <t xml:space="preserve">First United Methodist Church-God's Helping Hand </t>
  </si>
  <si>
    <t>Feeding Kids Right, Inc.</t>
  </si>
  <si>
    <t>Murchison ISD PTO</t>
  </si>
  <si>
    <t>Texas Ramp Project</t>
  </si>
  <si>
    <t>Isaiah 40:31 Foundation</t>
  </si>
  <si>
    <t>Malakoff Preservation Society of Texas</t>
  </si>
  <si>
    <t xml:space="preserve">Russell Memorial UMC Blessing Box </t>
  </si>
  <si>
    <t>E! Terrell Entertainment Series</t>
  </si>
  <si>
    <t xml:space="preserve">Faith In Action Outreach * </t>
  </si>
  <si>
    <t>Family Resource Center *</t>
  </si>
  <si>
    <t>Helping Angels of Kaufman County *</t>
  </si>
  <si>
    <t>Henderson County HELP Center, Inc. *</t>
  </si>
  <si>
    <t>Mabank Area Good Samaritans, Inc. *</t>
  </si>
  <si>
    <t>Salvation Army Malakoff Unit *</t>
  </si>
  <si>
    <t>Salvation Army Service Center of Kaufman *</t>
  </si>
  <si>
    <t>The Share Center *</t>
  </si>
  <si>
    <t>Indicates Bill Assistance Organizations *</t>
  </si>
  <si>
    <t>Forney VFD</t>
  </si>
  <si>
    <t>Kaufman VFD</t>
  </si>
  <si>
    <t>Westside Fire Department - Henderson Co.</t>
  </si>
  <si>
    <t>Westside Fire Department - Anderson Co.</t>
  </si>
  <si>
    <t>Tawakoni South VFD</t>
  </si>
  <si>
    <t>Terrell VFD</t>
  </si>
  <si>
    <t>Cleveland Amory Black Beauty Ranch</t>
  </si>
  <si>
    <t>In His Hands Childrens Home</t>
  </si>
  <si>
    <t>Manna Food Bank</t>
  </si>
  <si>
    <t>Wills Point ISD Special Olympics</t>
  </si>
  <si>
    <t>Texas Best Choices Animal Rescue</t>
  </si>
  <si>
    <t>Column54</t>
  </si>
  <si>
    <t xml:space="preserve">Van Zandt County Veteran's Memorial </t>
  </si>
  <si>
    <t>Caring for Children Foundation of Texas</t>
  </si>
  <si>
    <t>Lake Palestine United Methodist Church</t>
  </si>
  <si>
    <t>REACH Child Placing Agency</t>
  </si>
  <si>
    <t>Brownsboro ISD Education Foundation</t>
  </si>
  <si>
    <t>Hand Up Network (HUN)</t>
  </si>
  <si>
    <t>Wills Point Middle School Backpack Program</t>
  </si>
  <si>
    <t>Column12</t>
  </si>
  <si>
    <t>Vendor</t>
  </si>
  <si>
    <t>Account No.</t>
  </si>
  <si>
    <t>Bill from</t>
  </si>
  <si>
    <t>Primary Contact</t>
  </si>
  <si>
    <t>Main Phone</t>
  </si>
  <si>
    <t>Fax</t>
  </si>
  <si>
    <t>Balance Total</t>
  </si>
  <si>
    <t>A Fern Norville Shelter Foundation, Inc.</t>
  </si>
  <si>
    <t>A Fern Norville Shelter Foundation, Inc. 4090 S. Houston St. Kaufman, TX  75142</t>
  </si>
  <si>
    <t>Able Springs Fire Department</t>
  </si>
  <si>
    <t>Adopt a Happy Tail, Inc. 204 Whispering Trail Gun Barrel City, TX  75156</t>
  </si>
  <si>
    <t>Alzheimers Coalition of Henderson County</t>
  </si>
  <si>
    <t>Alzheimers Coalition of Henderson County P.O. Box 621 Athens, TX  75751</t>
  </si>
  <si>
    <t>Andrews Center P.O. Box 4730 Tyler, TX  75712</t>
  </si>
  <si>
    <t>Athens Chamber of Commerce Leadership</t>
  </si>
  <si>
    <t>Athens Chamber of Commerce Leadership 201 W. Corsicana St. Athens, TX  75751</t>
  </si>
  <si>
    <t>Athens Fire Department</t>
  </si>
  <si>
    <t>Athens ISD</t>
  </si>
  <si>
    <t>Athens ISD 104 Hawn Street Athens, TX  75751</t>
  </si>
  <si>
    <t>Athens Public Education Foundation</t>
  </si>
  <si>
    <t>Athens Public Education Foundation PO Box 2857 Athens, TX  75751</t>
  </si>
  <si>
    <t>Colin Barrett</t>
  </si>
  <si>
    <t>903-675-8583</t>
  </si>
  <si>
    <t>Athens Samaritans, Inc. dba Labor of Love</t>
  </si>
  <si>
    <t>The Athens Samaritans dba Labor of Love P. O. Box 350 Athens, TX  75751</t>
  </si>
  <si>
    <t>Roy Talbot</t>
  </si>
  <si>
    <t>903-479-3377</t>
  </si>
  <si>
    <t>Athens Teenage Baseball Association</t>
  </si>
  <si>
    <t>Athens Teenage Baseball Association PO Box 2576 Athens, TX 75751</t>
  </si>
  <si>
    <t>Michael Bynum</t>
  </si>
  <si>
    <t>903-681-9619</t>
  </si>
  <si>
    <t>Athens Thrift Store</t>
  </si>
  <si>
    <t>Athens Thrift Store 1419 Tyler St. Athens, TX  75751</t>
  </si>
  <si>
    <t>Baxter Fire Department</t>
  </si>
  <si>
    <t>Ben Wheeler Fire and Rescue</t>
  </si>
  <si>
    <t>Berryville Fire Department</t>
  </si>
  <si>
    <t>Bethel-Cayuga Fire Department</t>
  </si>
  <si>
    <t>Boy Scouts of America Crandall Pack 375</t>
  </si>
  <si>
    <t>Boy Scouts of America Crandall Pack 375 8674 Colonial Drive Crandall, TX  75114</t>
  </si>
  <si>
    <t>Bradford Fire Department</t>
  </si>
  <si>
    <t>British Flying Training School Museum</t>
  </si>
  <si>
    <t>British Flying Training School Museum P O BOX 219 Terrell, TX 75160</t>
  </si>
  <si>
    <t>Ron Thurman</t>
  </si>
  <si>
    <t>972-524-1714</t>
  </si>
  <si>
    <t>Brownsboro Fire Department</t>
  </si>
  <si>
    <t>Brownsboro ISD Education Foundation PO Box 465 Brownsboro, TX 75756</t>
  </si>
  <si>
    <t>Cain Center, Inc</t>
  </si>
  <si>
    <t>Cain Center, Inc 915 S Palestine Street Athens, TX 75751</t>
  </si>
  <si>
    <t>Tere Lawyer</t>
  </si>
  <si>
    <t>903-677-2000</t>
  </si>
  <si>
    <t>Caney City Fire Department</t>
  </si>
  <si>
    <t>Canton Educational Foundation</t>
  </si>
  <si>
    <t>Canton Educational Foundation PO Box 192 Canton, TX 75103</t>
  </si>
  <si>
    <t>Debbie Beasley</t>
  </si>
  <si>
    <t>903-372-8022</t>
  </si>
  <si>
    <t>Canton Fire Department</t>
  </si>
  <si>
    <t>Care and Share</t>
  </si>
  <si>
    <t>Care and Share PO Box 363 Mabank, TX 75147</t>
  </si>
  <si>
    <t>Robert Needham</t>
  </si>
  <si>
    <t>903-887-5820</t>
  </si>
  <si>
    <t>Caring for Children Foundation of Texas P.O. Box 660583 Dallas, TX  75266</t>
  </si>
  <si>
    <t>CASA of Trinity Valley</t>
  </si>
  <si>
    <t>CASA of Trinity Valley PO Box 2259 Athens, TX 75751</t>
  </si>
  <si>
    <t>903-675-7070</t>
  </si>
  <si>
    <t>Casey's Place P.O. Box 362 Kaufman, TX  75142</t>
  </si>
  <si>
    <t>Robin Babovec</t>
  </si>
  <si>
    <t>972-932-5156</t>
  </si>
  <si>
    <t>Cedar Creek Amateur Radio Club</t>
  </si>
  <si>
    <t>Cedar Creek Amateur Radio Club PO Box 388 Mabank, TX  75147</t>
  </si>
  <si>
    <t>Ed Busch</t>
  </si>
  <si>
    <t>903-451-4701</t>
  </si>
  <si>
    <t>Cedar Creek Lake Friends of the Animals</t>
  </si>
  <si>
    <t>Cedar Creek Lake Friends of the Animals PO Box 5455 Mabank, TX  75147</t>
  </si>
  <si>
    <t>Sydney Busch</t>
  </si>
  <si>
    <t>Celebrate Forever Families P.O. Box 216 Kaufman, TX  75142</t>
  </si>
  <si>
    <t>Chandler Fire Department</t>
  </si>
  <si>
    <t>Cheatham Memorial United Methodist</t>
  </si>
  <si>
    <t>Cheatham Memorial United Methodist P.O. Box 800 Edgewood, TX  75117</t>
  </si>
  <si>
    <t>Children's Advocacy Center of VZ County P.O. Box 291 Canton, TX  75103</t>
  </si>
  <si>
    <t>Cleveland Amory Black Beauty Ranch 12526 CR 3806 Murchison, TX  10019</t>
  </si>
  <si>
    <t>Coffee City Fire Department</t>
  </si>
  <si>
    <t>College Mound Fire Department</t>
  </si>
  <si>
    <t>Combine Fire Department</t>
  </si>
  <si>
    <t>Community Food Pantry in Tool</t>
  </si>
  <si>
    <t>Community Food Pantry in Tool PO Box 43175 Seven Points, Tx 75143</t>
  </si>
  <si>
    <t>Ruth Pimm</t>
  </si>
  <si>
    <t>903-432-3003</t>
  </si>
  <si>
    <t>Crandall Fire Department</t>
  </si>
  <si>
    <t>Crandall ISD Education Foundation P.O. Box 128 Crandall, TX  75114</t>
  </si>
  <si>
    <t>Disciples Clinic of Athens, Texas, Inc.</t>
  </si>
  <si>
    <t>Disciples Clinic of Athens, Texas, Inc. P.O. Box 1757 Athens, TX  75751</t>
  </si>
  <si>
    <t>Layton Holt</t>
  </si>
  <si>
    <t>903-677-3604</t>
  </si>
  <si>
    <t>E! Terrell Entertainment Series P.O. Box 2172 Terrell, TX  75160</t>
  </si>
  <si>
    <t>E.O. Woods Backpack Program</t>
  </si>
  <si>
    <t>E.O. Woods Backpack Program 307 Wings Way Wills Point, TX  75169</t>
  </si>
  <si>
    <t>East Texas Arboretum</t>
  </si>
  <si>
    <t>East Texas Arboretum PO Box 2231 Athens, TX  75751</t>
  </si>
  <si>
    <t>Teresa Glasgow</t>
  </si>
  <si>
    <t>903-675-5630</t>
  </si>
  <si>
    <t>East Texas Crisis Center</t>
  </si>
  <si>
    <t>East Texas Crisis Center 310 South Carroll Street Athens, TX  75751</t>
  </si>
  <si>
    <t>East Texas Crisis Center, Inc.-VZ County</t>
  </si>
  <si>
    <t>East Texas Crisis Center, Inc.-VZ County P.O. Box 7060 Tyler, TX  75711</t>
  </si>
  <si>
    <t>Edgewood Fire Department</t>
  </si>
  <si>
    <t>Edgewood Police Dept</t>
  </si>
  <si>
    <t>Edgewood Police Dept 207 NE Front St. Edgewood, TX  75117</t>
  </si>
  <si>
    <t>Edom Fire Department</t>
  </si>
  <si>
    <t>Elkhart Fire Department</t>
  </si>
  <si>
    <t>Elmo Fire Department</t>
  </si>
  <si>
    <t>Elmwood Fire Department</t>
  </si>
  <si>
    <t>Enchanted Oaks Fire Department</t>
  </si>
  <si>
    <t>Environmental Co-op</t>
  </si>
  <si>
    <t>Environmental Co-op P.O. Box 1833 Terrell, TX  75160</t>
  </si>
  <si>
    <t>Candice Boswell</t>
  </si>
  <si>
    <t>972-524-0007</t>
  </si>
  <si>
    <t>Eustace Fire Department</t>
  </si>
  <si>
    <t>Eustace Intermediate School</t>
  </si>
  <si>
    <t>Eustace Intermediate School 205 West Henderson Street Eustace, TX 75124</t>
  </si>
  <si>
    <t>Marcy Warren</t>
  </si>
  <si>
    <t>903-425-5178</t>
  </si>
  <si>
    <t>Eustace Weekend Snack Pack</t>
  </si>
  <si>
    <t>Eustace Weekend Snack Pack Martha Black 6933 Michael Lane Eustace, TX 75124</t>
  </si>
  <si>
    <t>903-340-2921</t>
  </si>
  <si>
    <t>Faith In Action Outreach</t>
  </si>
  <si>
    <t>Faith in Action Outreach 103 S. Terry St. Malakoff, TX 75148</t>
  </si>
  <si>
    <t>Teri Caswell</t>
  </si>
  <si>
    <t>903-880-2906</t>
  </si>
  <si>
    <t>Family Peace Project, Inc.</t>
  </si>
  <si>
    <t>Family Peace Project, Inc. 720 E. Corsicana St. Athens, TX 75751</t>
  </si>
  <si>
    <t>Marlena Taylor</t>
  </si>
  <si>
    <t>903-677-9177</t>
  </si>
  <si>
    <t>Family Resource Center</t>
  </si>
  <si>
    <t>Family Resource Center 107 Spring Valley St. Gun Barrel City, TX  75156</t>
  </si>
  <si>
    <t>Richard Boerner</t>
  </si>
  <si>
    <t>903-887-4711</t>
  </si>
  <si>
    <t>Feeding Kids Right, Inc. P.O. Box 25183 Fort Worth, TX  76124</t>
  </si>
  <si>
    <t>First Assembly of God Church of Terrell</t>
  </si>
  <si>
    <t>First Assembly of God Church of Terrell 203 Main Street Terrell, TX  75160</t>
  </si>
  <si>
    <t>First Baptist Church Eustace</t>
  </si>
  <si>
    <t>First Baptist Church Eustace 209 Meredith St. Eustace, TX  75124</t>
  </si>
  <si>
    <t>First Community Church Crandall</t>
  </si>
  <si>
    <t>First Community Church Crandall 1401 Trinty Drive Crandall, TX  75114</t>
  </si>
  <si>
    <t>First United Methodist Church</t>
  </si>
  <si>
    <t>First United Methodist Church 501 S. 3rd St. Mabank, TX  75147</t>
  </si>
  <si>
    <t>Forney Education Foundation</t>
  </si>
  <si>
    <t>Forney Education Foundation P.O. Box 2016 Forney, TX  75126</t>
  </si>
  <si>
    <t>Forney Fire Department</t>
  </si>
  <si>
    <t>Frankston Fire Department</t>
  </si>
  <si>
    <t>Friends of Kaufman County Historical Comm</t>
  </si>
  <si>
    <t>Friends of KCHC 19488 FM 1565 Terrell, TX  75160</t>
  </si>
  <si>
    <t>Friends of Purtis Creek State Park</t>
  </si>
  <si>
    <t>Friends of Purtis Creek State Park PO Box 601 Eustace, TX  75124</t>
  </si>
  <si>
    <t>Rob Nicholson</t>
  </si>
  <si>
    <t>903-880-9758</t>
  </si>
  <si>
    <t>Friends of Riter C. Hulsey Public Library 301 North Rockwall Street Terrell, TX 75160</t>
  </si>
  <si>
    <t>Kristi Self</t>
  </si>
  <si>
    <t>214-863-8540</t>
  </si>
  <si>
    <t>Friends of the Kaufman County Library</t>
  </si>
  <si>
    <t>Friends of the Kaufman County Library P.O. Box 184 Kaufman, TX  75142</t>
  </si>
  <si>
    <t>Friends of the Library</t>
  </si>
  <si>
    <t>Friends of the Library 121 South Prairieville St. Athens, TX  75751</t>
  </si>
  <si>
    <t>Friends of Van Zandt County Library, Inc.</t>
  </si>
  <si>
    <t>Friends of Van Zandt County Library, Inc. P.O. Box 1072 Canton, TX  75103</t>
  </si>
  <si>
    <t>Ann Spruiell</t>
  </si>
  <si>
    <t>903-567-6464</t>
  </si>
  <si>
    <t>GBC Rainbow Girls Assembly # 369</t>
  </si>
  <si>
    <t>GBC Rainbow Girls Assembly # 369 5134 SE County Road 0080 Corsicana, TX 75109</t>
  </si>
  <si>
    <t>Donna Dean</t>
  </si>
  <si>
    <t>903-879-4305</t>
  </si>
  <si>
    <t>Genesis Center</t>
  </si>
  <si>
    <t>Genesis Center 2675 North State Hwy 34 Kaufman, TX  75142</t>
  </si>
  <si>
    <t>Nancy Schoenle</t>
  </si>
  <si>
    <t>972-932-4351</t>
  </si>
  <si>
    <t>Girl Scouts of Northeast Texas 6001 Summerside Drive Dallas, TX  75252</t>
  </si>
  <si>
    <t>God's Helping Hand</t>
  </si>
  <si>
    <t>God's Helping Hand 501 S. 3rd St. Mabank, TX  75147</t>
  </si>
  <si>
    <t>Grace House of Cedar Creek Lake P.O. Box 43012 Seven Points, TX  75143</t>
  </si>
  <si>
    <t>Gun Barrel City Toys for Tots P.O. Box 1849 Mabank, TX  75147</t>
  </si>
  <si>
    <t>Gun Barrel Fire Department</t>
  </si>
  <si>
    <t>Hand Up Network (HUN) 200 N Beckham Ave Tyler, TX 75702</t>
  </si>
  <si>
    <t>Healing Hearts Ministry</t>
  </si>
  <si>
    <t>Healing Hearts Ministry PO Box 1748 Terrell, TX 75160</t>
  </si>
  <si>
    <t>Mary Farmer</t>
  </si>
  <si>
    <t>972-551-2700</t>
  </si>
  <si>
    <t>Helping Angels of Kaufman County</t>
  </si>
  <si>
    <t>Helping Angels of Kaufman County 1400 S. Washington St. Suite D Kaufman, TX  75142</t>
  </si>
  <si>
    <t>Henderson 4-H Adult Leader Council 100 E. Tyler St. Suite 300 Athens, TX  75751</t>
  </si>
  <si>
    <t>Henderson Co. Master Gardener Assoc.</t>
  </si>
  <si>
    <t>Henderson Co. Master Gardener Assoc. 100 East Tyler St., 3rd Fl. Athens, TX  75751</t>
  </si>
  <si>
    <t>Henderson County Black History Committee P.O. Box 5 Athens, TX  75751</t>
  </si>
  <si>
    <t>Henderson County Food Pantry</t>
  </si>
  <si>
    <t>Henderson County Food Pantry PO Box 2062 Athens, TX 75751</t>
  </si>
  <si>
    <t>LInda G Horton</t>
  </si>
  <si>
    <t>903-677-1600</t>
  </si>
  <si>
    <t>Henderson County HELP Center, Inc</t>
  </si>
  <si>
    <t>Henderson County HELP Center, Inc 309 Royall Athens, TX 75751</t>
  </si>
  <si>
    <t>Leslie Saunders</t>
  </si>
  <si>
    <t>903-675-4357</t>
  </si>
  <si>
    <t>Henderson County Historical Society P.O. Box 943 Athens, TX  75751</t>
  </si>
  <si>
    <t>Henderson County Homeless Ministry 501 Maple Street Athens, TX  75751</t>
  </si>
  <si>
    <t>Henderson County Humane Society P.O. Box 162 Athens, TX  75751</t>
  </si>
  <si>
    <t>Henderson County IMA P.O. Box 505 Athens, TX  75751</t>
  </si>
  <si>
    <t>Henderson County Performing Arts Center 400 Gibson Road Athens, TX  75751</t>
  </si>
  <si>
    <t>Henderson County Rainbow Room 420 Athens Brick Road Athens, TX  75751</t>
  </si>
  <si>
    <t>Henderson County Young Life</t>
  </si>
  <si>
    <t>Henderson County Young Life P.O. Box 2538 Athens, TX  75751</t>
  </si>
  <si>
    <t>Jason Hoffman</t>
  </si>
  <si>
    <t>903-286-8013</t>
  </si>
  <si>
    <t>Heritage Park Museum of East Texas</t>
  </si>
  <si>
    <t>Heritage Park Museum of East Texas PO Box 765 Edgewood, TX 75117</t>
  </si>
  <si>
    <t>Pattizo Humph Musslewhite</t>
  </si>
  <si>
    <t>903-906-4358</t>
  </si>
  <si>
    <t>Hidden Acres 11350 Hidden Acres Lane Kaufman, TX  75142</t>
  </si>
  <si>
    <t>Horsefeathers Therapeutic Equestrian</t>
  </si>
  <si>
    <t>Horsefeathers Therapeutic Equestrian 1095 VZ CR 3611 Edgewood, TX  75114</t>
  </si>
  <si>
    <t>Humane Society of Cedar Creek Lake</t>
  </si>
  <si>
    <t>Humane Society of Cedar Creek Lake PO Box 43532 Seven Points, TX  75143</t>
  </si>
  <si>
    <t>Donny Shubert</t>
  </si>
  <si>
    <t>903-432-3422</t>
  </si>
  <si>
    <t>Hunt County Kids Inc.</t>
  </si>
  <si>
    <t>Hunt County Kids Inc. P.O. Box 1645 Quinlan, TX  75474</t>
  </si>
  <si>
    <t>ICEE Success Foundation 2718 Timberline Trail Palestine, TX  75803</t>
  </si>
  <si>
    <t>In His Hands Children's Home</t>
  </si>
  <si>
    <t>In His Hands Childrens Home 14530 Cherokee Landing Malakoff, TX  75148</t>
  </si>
  <si>
    <t>Isaiah 40 31 Foundation</t>
  </si>
  <si>
    <t>Isaiah 40 31 Foundation P.O. Box 783 Canton, TX  75103</t>
  </si>
  <si>
    <t>Jake E's Riding Round Up</t>
  </si>
  <si>
    <t>Jake E's Riding Round Up 10626 FM 429 Kaufman, TX  75142</t>
  </si>
  <si>
    <t>Jana Ewing</t>
  </si>
  <si>
    <t>214-458-9578</t>
  </si>
  <si>
    <t>Jefferson Street Boxing Club 208 N. Jefferson St. Kaufman, TX  75142</t>
  </si>
  <si>
    <t>Jesus Connection</t>
  </si>
  <si>
    <t>Jesus Connection 209 Meredith Street Eustace, TX  75124</t>
  </si>
  <si>
    <t>Gary Walsh</t>
  </si>
  <si>
    <t>903-425-2261</t>
  </si>
  <si>
    <t>John Bunker Sands Wetland Center 655 Martin Lane Seagoville, TX  75159</t>
  </si>
  <si>
    <t>Kaufman Christian Help Center</t>
  </si>
  <si>
    <t>Kaufman Christian Help Center 400 S. Terrell Highway Kaufman, TX 75142</t>
  </si>
  <si>
    <t>Lana M Couch</t>
  </si>
  <si>
    <t>972-932-8866</t>
  </si>
  <si>
    <t>Kaufman County Crime Stoppers P.O. Box 261 Kaufman, TX  75142</t>
  </si>
  <si>
    <t>Kaufman County Master Gardener Assoc.</t>
  </si>
  <si>
    <t>Kaufman County Master Gardener Assoc. 2471 N. State Hwy 34 Kaufman, TX  75142</t>
  </si>
  <si>
    <t>Kaufman County Storm 16038 CR 4060 Scurry, TX  75158</t>
  </si>
  <si>
    <t>Kaufman Fire Department</t>
  </si>
  <si>
    <t>Keep Athens Beautiful</t>
  </si>
  <si>
    <t>Keep Athens Beautiful 201 W Corsicana, Suite 4 Athens, TX 75751</t>
  </si>
  <si>
    <t>Carol Morton</t>
  </si>
  <si>
    <t>903-675-7961</t>
  </si>
  <si>
    <t>Kemp Education Foundation</t>
  </si>
  <si>
    <t>Kemp Education Foundation PO Box 296 Kemp, TX  75143</t>
  </si>
  <si>
    <t>Melinda Polk</t>
  </si>
  <si>
    <t>903-340-184</t>
  </si>
  <si>
    <t>Kemp Fire Department</t>
  </si>
  <si>
    <t>Kiwanis Club of Cedar Creek Lake P.O. Box 355 Mabank, TX  75147</t>
  </si>
  <si>
    <t>Labor of Love</t>
  </si>
  <si>
    <t>Labor of Love PO Box 350 Athens, TX 75751</t>
  </si>
  <si>
    <t>Lake Area Shared Ministries Food Pantry</t>
  </si>
  <si>
    <t>Lake Area Shared Ministries Food Pantry PO Box 492 Quinlan, TX 75474</t>
  </si>
  <si>
    <t>Jerry Porter</t>
  </si>
  <si>
    <t>903-356-6744</t>
  </si>
  <si>
    <t>Lake Palestine United Methodist Church 402 Noonday Road Chandler, TX 75758</t>
  </si>
  <si>
    <t>Lakes Regional Community Center 400 Airport Road Terrell, TX  75160</t>
  </si>
  <si>
    <t>LaPoynor Elementary</t>
  </si>
  <si>
    <t>LaPoynor Elementary 13155 US Hwy 175 East LaRue, TX 75770</t>
  </si>
  <si>
    <t>Amy Sherrell</t>
  </si>
  <si>
    <t>903-876-5293</t>
  </si>
  <si>
    <t>Larue/New York Fire Department</t>
  </si>
  <si>
    <t>Lila Lane Outreach P.O. Box 2464 Athens, TX  75751</t>
  </si>
  <si>
    <t>Living Alternatives of Palestine 4002 S. Loop 256 Ste. B Palestine, TX  75801</t>
  </si>
  <si>
    <t>Log Cabin Fire Department</t>
  </si>
  <si>
    <t>Lone Pine Fire Department</t>
  </si>
  <si>
    <t>Lone Star CASA, Inc.</t>
  </si>
  <si>
    <t>Lone Star CASA Inc. 108 Kenway Street PO Box 414 Rockwall, TX 75087</t>
  </si>
  <si>
    <t>Ronald Ruble</t>
  </si>
  <si>
    <t>972-772-5858</t>
  </si>
  <si>
    <t>Mabank Area Good Samaritans, Inc.</t>
  </si>
  <si>
    <t>Mabank Area Good Samaritans, Inc PO Box 1891 Mabank, TX 75147</t>
  </si>
  <si>
    <t>Bill Burnett</t>
  </si>
  <si>
    <t>903-498-4324</t>
  </si>
  <si>
    <t>Mabank Fire Department</t>
  </si>
  <si>
    <t>Mabank ISD Education Foundation</t>
  </si>
  <si>
    <t>Mabank ISD Education Foundation PO Box 5229 Mabank, TX 75147</t>
  </si>
  <si>
    <t>Andrea Pickens</t>
  </si>
  <si>
    <t>903-880-1329</t>
  </si>
  <si>
    <t>Malakoff Education Foundation</t>
  </si>
  <si>
    <t>Malakoff Education Foundation PO Box 23 Malakoff, TX  75148</t>
  </si>
  <si>
    <t>David Bullock</t>
  </si>
  <si>
    <t>469-383-4318</t>
  </si>
  <si>
    <t>Malakoff Fire Department</t>
  </si>
  <si>
    <t>Malakoff Preservation Society of Texas 215 S. Terry Malakoff, TX  75148</t>
  </si>
  <si>
    <t>Malakoff Teenager Baseball Softball Assoc</t>
  </si>
  <si>
    <t>Malakoff Teenager Baseball Softball Assoc 8132 FM 3441 Malakoff, TX  75148</t>
  </si>
  <si>
    <t>Manna Food Bank P.O. Box 1436 Canton, TX  75103</t>
  </si>
  <si>
    <t>Martin's Mill Elementary</t>
  </si>
  <si>
    <t>Martin's Mill Elementary 301 FM 1861 Martins Mill, TX  75754</t>
  </si>
  <si>
    <t>Men Unleashed P.O. Box 1217 Athens, TX  75751</t>
  </si>
  <si>
    <t>Modoc Cemetery Association</t>
  </si>
  <si>
    <t>Modoc Cemetery Association PO Box 404 Murchison, TX 75778</t>
  </si>
  <si>
    <t>Nancy McCall</t>
  </si>
  <si>
    <t>903-469-3362</t>
  </si>
  <si>
    <t>Monday Primary School</t>
  </si>
  <si>
    <t>Monday Primary School 905 S. Madison St. Kaufman, TX  75142</t>
  </si>
  <si>
    <t>Montalba Fire Department</t>
  </si>
  <si>
    <t>Moore Station Fire Department</t>
  </si>
  <si>
    <t>Murchison Fire Department</t>
  </si>
  <si>
    <t>Murchison ISD PTO P.O. Box 538 Murchison, TX  75778</t>
  </si>
  <si>
    <t>Myrtle Springs Fire Department</t>
  </si>
  <si>
    <t>Neches Fire Department</t>
  </si>
  <si>
    <t>North 19/Athens Fire Department</t>
  </si>
  <si>
    <t>NOW Backpacks</t>
  </si>
  <si>
    <t>NOW Backpacks 3701 S. Houston Kaufman, TX  75142</t>
  </si>
  <si>
    <t>Oak Ridge Fire Department</t>
  </si>
  <si>
    <t>One by One Ministries</t>
  </si>
  <si>
    <t>One by One Ministries 9756 Timber Trail Scurry, TX 75158</t>
  </si>
  <si>
    <t>One Man's Treasure</t>
  </si>
  <si>
    <t>One Man's Treasure 519 I-30 E, #211 Rockwall, TX  75087</t>
  </si>
  <si>
    <t>Annette Jenkins</t>
  </si>
  <si>
    <t>972-771-4141</t>
  </si>
  <si>
    <t>Payne Springs Fire Department</t>
  </si>
  <si>
    <t>Pilot Club of Wills Point P.O. Box 176 Wills Point, TX  75169</t>
  </si>
  <si>
    <t>Poynor Fire Department</t>
  </si>
  <si>
    <t>PrideRock Wildlife Refuge</t>
  </si>
  <si>
    <t>PrideRock Wildlife Refuge P.O. Box 1594 Terrell, TX  75160</t>
  </si>
  <si>
    <t>REACH Child Placing Agency 113 State Hwy 205 Terrell, TX 75160</t>
  </si>
  <si>
    <t>915-603-0267</t>
  </si>
  <si>
    <t>Red Waller Community Library 109 Melton Malakoff, TX  75148</t>
  </si>
  <si>
    <t>Rolling Oaks Fire Department</t>
  </si>
  <si>
    <t>Rosser Fire Department</t>
  </si>
  <si>
    <t>Russell Memorial UMC</t>
  </si>
  <si>
    <t>Russell Memorial UMC 201 S. 4th St. Wills Point, TX  75169</t>
  </si>
  <si>
    <t>Salvation Army Malakoff Service Unit</t>
  </si>
  <si>
    <t>Salvation Army Malakoff Service Unit P.O. Box 2132 Malakoff, TX  75148</t>
  </si>
  <si>
    <t>Salvation Army Service Center of Kaufman</t>
  </si>
  <si>
    <t>Salvation Army Service Center of Kaufman PO Box 217 Kaufman, TX 75142</t>
  </si>
  <si>
    <t>Brenda L Smith</t>
  </si>
  <si>
    <t>972-962-1345</t>
  </si>
  <si>
    <t>Sarah Maples Chapter 18500 CR 4057 Kemp, TX  75143</t>
  </si>
  <si>
    <t>Scurry Fire Department</t>
  </si>
  <si>
    <t>Senior Connect PO Box 1225 Kaufman, TX 75142</t>
  </si>
  <si>
    <t>972-563-1421</t>
  </si>
  <si>
    <t>Seven Points Fire Department</t>
  </si>
  <si>
    <t>Shady Oaks Fire Department</t>
  </si>
  <si>
    <t>Sharing the Love Foundation</t>
  </si>
  <si>
    <t>Sharing the Love Foundation PO Box 640 Forney, TX 75126</t>
  </si>
  <si>
    <t>Marian Stewart</t>
  </si>
  <si>
    <t>469-964-8820</t>
  </si>
  <si>
    <t>Shining Light Food Ministry</t>
  </si>
  <si>
    <t>Shining Light Food Ministry PO Box 459 Wills Point, TX 75169</t>
  </si>
  <si>
    <t>Charity Morgan</t>
  </si>
  <si>
    <t>903-873-3078</t>
  </si>
  <si>
    <t>South Van Zandt Fire Department</t>
  </si>
  <si>
    <t>Southside/Athens Fire Department</t>
  </si>
  <si>
    <t>St. Charles Borromeo</t>
  </si>
  <si>
    <t>St. Charles Borromeo 1379 N. Frankston Hwy Frankston, TX  75763</t>
  </si>
  <si>
    <t>St. Therese Catholic Charity</t>
  </si>
  <si>
    <t>St. Therese Catholic Charity 14786 FM 859 Canton, TX  75102</t>
  </si>
  <si>
    <t>St. Therese Food Pantry</t>
  </si>
  <si>
    <t>St. Therese Food Pantry 885 First Monday Lane Canton, TX  75103</t>
  </si>
  <si>
    <t>St. Therese Knights of Columbus 14786 FM 859 Canton, TX  75103</t>
  </si>
  <si>
    <t>Still Waters</t>
  </si>
  <si>
    <t>Still Waters PO Box 853 Kaufman, TX 75142</t>
  </si>
  <si>
    <t>Ketra Hancock</t>
  </si>
  <si>
    <t>972-932-4357</t>
  </si>
  <si>
    <t>Sunrise Shores Fire Department</t>
  </si>
  <si>
    <t>Tawakoni South Volunteer Fire Department</t>
  </si>
  <si>
    <t>Tawakoni South Volunteer  Fire Department</t>
  </si>
  <si>
    <t>Tennessee Colony Fire Department</t>
  </si>
  <si>
    <t>Terrell Fire Department</t>
  </si>
  <si>
    <t>Terrell ISD Excellence Foundation, Inc.</t>
  </si>
  <si>
    <t>Terrell ISD Excellence Foundation, Inc. 700 N. Catherine St. Terrell, TX  75160</t>
  </si>
  <si>
    <t>Sharon Neal</t>
  </si>
  <si>
    <t>972-551-5813</t>
  </si>
  <si>
    <t>Terrell Volunteer Fire Department</t>
  </si>
  <si>
    <t>Texas A&amp;M AgriLife - Kaufman</t>
  </si>
  <si>
    <t>Texas A&amp;M AgriLife Extension</t>
  </si>
  <si>
    <t>Texas A&amp;M AgriLife Extension 100 East Tyler Street Suite 300 Athens, TX  75751</t>
  </si>
  <si>
    <t>Texas Best Choices Animal Rescue 2502 Red Bud Trail Quinlan, TX  75474</t>
  </si>
  <si>
    <t>Texas Ramp Project P.O. Box 832065 Richardson, TX  75083</t>
  </si>
  <si>
    <t>Texas Youth Advocates 617 E. Lacy St. Palestine, TX  75801</t>
  </si>
  <si>
    <t>The Chapman House</t>
  </si>
  <si>
    <t>The Chapman House 308 West Oak Street Eustace, TX  75124</t>
  </si>
  <si>
    <t>Kevin Chapman</t>
  </si>
  <si>
    <t>612-483-0008</t>
  </si>
  <si>
    <t>The Forney Arts Council</t>
  </si>
  <si>
    <t>The Forney Arts Council P.O. Box 771 Forney, TX  75126</t>
  </si>
  <si>
    <t>The Genesis Center</t>
  </si>
  <si>
    <t>The Genesis Center 2675 North State Hwy 34 Kaufman, TX 75142</t>
  </si>
  <si>
    <t>Elaine Crone</t>
  </si>
  <si>
    <t>The Gun Barrel Quilters Guild</t>
  </si>
  <si>
    <t>The Gun Barrel Quilters Guild 12570 CR 2804 Eustace, TX  75124</t>
  </si>
  <si>
    <t>The Helping Angels of Kaufman</t>
  </si>
  <si>
    <t>The Helping Angels of Kaufman 1400 S. Washington St. Suite D Kaufman, TX  75142</t>
  </si>
  <si>
    <t>The King's Rein, Inc.</t>
  </si>
  <si>
    <t>The King's Rein, Inc. 13323 FM 2588 Larue, TX  75770</t>
  </si>
  <si>
    <t>The King's Storehouse</t>
  </si>
  <si>
    <t>The King's Storehouse 422 E. Oakwood Tyler, TX 75702</t>
  </si>
  <si>
    <t>Peggy Abernathy</t>
  </si>
  <si>
    <t>903-595-5097</t>
  </si>
  <si>
    <t>The Library at Cedar Creek Lake</t>
  </si>
  <si>
    <t>The Library at Cedar Creek Lake PO Box 43711 Seven Points, TX 75143</t>
  </si>
  <si>
    <t>The Men &amp; Ladies of Honor</t>
  </si>
  <si>
    <t>The Men and Ladies of Honor 550 VZ CR 3718 Wills Point, TX  75169</t>
  </si>
  <si>
    <t>The Purpose Project</t>
  </si>
  <si>
    <t>The Purpose Project 107 N. Jackson Street Suite B Kaufman, TX  75142</t>
  </si>
  <si>
    <t>The Refuge at Cedar Creek Lake</t>
  </si>
  <si>
    <t>The Refuge at Cedar Creek Lake P.O. Box 983 Kemp, TX  75143</t>
  </si>
  <si>
    <t>The Share Center</t>
  </si>
  <si>
    <t>The Share Center 103 W Jones Terrell, TX 75160</t>
  </si>
  <si>
    <t>Betty Glaeser</t>
  </si>
  <si>
    <t>214-460-0929</t>
  </si>
  <si>
    <t>Tool Fire Department</t>
  </si>
  <si>
    <t>Tri-County Library</t>
  </si>
  <si>
    <t>Tri-County Library P.O. Box 1770 Mabank, TX  75147</t>
  </si>
  <si>
    <t>Brandi Marett</t>
  </si>
  <si>
    <t>903-887-9622</t>
  </si>
  <si>
    <t>Trinidad Fire Department</t>
  </si>
  <si>
    <t>Trinity Valley Electric Cooperative</t>
  </si>
  <si>
    <t>Trinity Valley Electric Cooperative, Inc PO Box 888 Kaufman, TX 75142</t>
  </si>
  <si>
    <t>United Way of East/Central Texas P.O. Box 35 Palestine, TX  75802</t>
  </si>
  <si>
    <t>Van Zandt County Community Partners P.O. Box 195 Wills Point, TX  75169</t>
  </si>
  <si>
    <t>Van Zandt County Memorial</t>
  </si>
  <si>
    <t>Van Zandt County Memorial 1200 S. Trades Day Blvd. Suite 600 Canton, TX  75103</t>
  </si>
  <si>
    <t>Van Zandt County Precinct Watch Program 1220 W. Dallas St. Canton, TX  75103</t>
  </si>
  <si>
    <t>Van Zandt Cty Crime Stoppers</t>
  </si>
  <si>
    <t>Van Zandt Cty Crime Stoppers PO Box 961 Canton, TX  75103</t>
  </si>
  <si>
    <t>JW Etheridge</t>
  </si>
  <si>
    <t>903-887-7868</t>
  </si>
  <si>
    <t>VOICE</t>
  </si>
  <si>
    <t>VOICE PO Box 687 Corsicana, TX  75151</t>
  </si>
  <si>
    <t>Gina Dieterichs</t>
  </si>
  <si>
    <t>903-872-0180</t>
  </si>
  <si>
    <t>Waco Bay Fire Department</t>
  </si>
  <si>
    <t>Westside VFD - Anderson Co.</t>
  </si>
  <si>
    <t>Westside VFD - Henderson Co.</t>
  </si>
  <si>
    <t>Whitton Rural Fire Department</t>
  </si>
  <si>
    <t>Wills Point Fire Department</t>
  </si>
  <si>
    <t>Wills Point ISD Education Foundation 338 W. North Commerce Wills Point TX  75169</t>
  </si>
  <si>
    <t>Wills Point ISD Special Olympics 1405 W S Commerce St Wills Point, TX  75169</t>
  </si>
  <si>
    <t>Wills Point ISD Summer Bookmobile</t>
  </si>
  <si>
    <t>Wills Point ISD Summer Bookmobile 338 W North Commerce Wills Point, TX 75169</t>
  </si>
  <si>
    <t>Beverly Prachyl</t>
  </si>
  <si>
    <t>903-873-2841</t>
  </si>
  <si>
    <t>Wills Point Ladies Club P.O. Box 824 Wills Point, TX  75169</t>
  </si>
  <si>
    <t>Wills Point Middle School</t>
  </si>
  <si>
    <t>Wills Point Middle School 101 School Street Wills Point, TX  75169</t>
  </si>
  <si>
    <t>Anita Nance</t>
  </si>
  <si>
    <t>903-813-5100 x 3</t>
  </si>
  <si>
    <t>Wills Point Middle School Backpack Prog</t>
  </si>
  <si>
    <t>Wills Point Middle School Backpack Program 101 School St. Wills Point, TX 75169</t>
  </si>
  <si>
    <t>Wills Point Rotary Club P.O. Box 44 Wills Point, TX  75169</t>
  </si>
  <si>
    <t>Randi Duckworth</t>
  </si>
  <si>
    <t>469-474-9451</t>
  </si>
  <si>
    <t>Wills Point Tiger Back Pack #1240B</t>
  </si>
  <si>
    <t>Wills Point Tiger Back Pack 447 Terrance Drive Wills Point, TX 75169</t>
  </si>
  <si>
    <t>Debbie Deen</t>
  </si>
  <si>
    <t>903-873-2491</t>
  </si>
  <si>
    <t>Woods Intermediate School</t>
  </si>
  <si>
    <t>Woods Intermediate School 307 Wingo Way Wills Point, TX  75169</t>
  </si>
  <si>
    <t>4090 S. Houston St. Kaufman, TX  75142</t>
  </si>
  <si>
    <t>204 Whispering Trail Gun Barrel City, TX  75156</t>
  </si>
  <si>
    <t>P.O. Box 621 Athens, TX  75751</t>
  </si>
  <si>
    <t>P.O. Box 4730 Tyler, TX  75712</t>
  </si>
  <si>
    <t>201 W. Corsicana St. Athens, TX  75751</t>
  </si>
  <si>
    <t>104 Hawn Street Athens, TX  75751</t>
  </si>
  <si>
    <t>PO Box 2857 Athens, TX  75751</t>
  </si>
  <si>
    <t>P. O. Box 350 Athens, TX  75751</t>
  </si>
  <si>
    <t>PO Box 2576 Athens, TX 75751</t>
  </si>
  <si>
    <t>1419 Tyler St. Athens, TX  75751</t>
  </si>
  <si>
    <t>30000 FM 429 Terrell, TX 75161</t>
  </si>
  <si>
    <t>610 Prairieville St. Athens, TX 75751</t>
  </si>
  <si>
    <t>6410 Co Rd 4511 Athens, TX 75752</t>
  </si>
  <si>
    <t>4743 FM 858 Ben Wheeler, TX 75754</t>
  </si>
  <si>
    <t>8674 Colonial Drive Crandall, TX  75114</t>
  </si>
  <si>
    <t>P O BOX 219 Terrell, TX 75160</t>
  </si>
  <si>
    <t>PO Box 465 Brownsboro, TX 75756</t>
  </si>
  <si>
    <t>915 S Palestine Street Athens, TX 75751</t>
  </si>
  <si>
    <t>13535 State Hwy 31 E Brownsboro, TX 75756</t>
  </si>
  <si>
    <t>PO Box 192 Canton, TX 75103</t>
  </si>
  <si>
    <t>PO Box 363 Mabank, TX 75147</t>
  </si>
  <si>
    <t>P.O. Box 660583 Dallas, TX  75266</t>
  </si>
  <si>
    <t>PO Box 2259 Athens, TX 75751</t>
  </si>
  <si>
    <t>P.O. Box 362 Kaufman, TX  75142</t>
  </si>
  <si>
    <t>PO Box 388 Mabank, TX  75147</t>
  </si>
  <si>
    <t>PO Box 5455 Mabank, TX  75147</t>
  </si>
  <si>
    <t>P.O. Box 216 Kaufman, TX  75142</t>
  </si>
  <si>
    <t>P.O. Box 800 Edgewood, TX  75117</t>
  </si>
  <si>
    <t>P.O. Box 291 Canton, TX  75103</t>
  </si>
  <si>
    <t>PO Box 43175 Seven Points, Tx 75143</t>
  </si>
  <si>
    <t>P.O. Box 128 Crandall, TX  75114</t>
  </si>
  <si>
    <t>P.O. Box 1757 Athens, TX  75751</t>
  </si>
  <si>
    <t>P.O. Box 2172 Terrell, TX  75160</t>
  </si>
  <si>
    <t>307 Wings Way Wills Point, TX  75169</t>
  </si>
  <si>
    <t>PO Box 2231 Athens, TX  75751</t>
  </si>
  <si>
    <t>310 South Carroll Street Athens, TX  75751</t>
  </si>
  <si>
    <t>P.O. Box 7060 Tyler, TX  75711</t>
  </si>
  <si>
    <t>207 NE Front St. Edgewood, TX  75117</t>
  </si>
  <si>
    <t>P.O. Box 1833 Terrell, TX  75160</t>
  </si>
  <si>
    <t>205 West Henderson Street Eustace, TX 75124</t>
  </si>
  <si>
    <t>103 S. Terry St. Malakoff, TX 75149</t>
  </si>
  <si>
    <t>720 E. Corsicana St. Athens, TX 75751</t>
  </si>
  <si>
    <t>107 Spring Valley St. Gun Barrel City, TX  75156</t>
  </si>
  <si>
    <t>P.O. Box 25183 Fort Worth, TX  76124</t>
  </si>
  <si>
    <t>203 Main Street Terrell, TX  75160</t>
  </si>
  <si>
    <t>209 Meredith St. Eustace, TX  75124</t>
  </si>
  <si>
    <t>1401 Trinty Drive Crandall, TX  75114</t>
  </si>
  <si>
    <t>501 S. 3rd St. Mabank, TX  75147</t>
  </si>
  <si>
    <t>P.O. Box 2016 Forney, TX  75126</t>
  </si>
  <si>
    <t>100 East Tyler St., 3rd Fl. Athens, TX  75751</t>
  </si>
  <si>
    <t>422 E. Oakwood Tyler, TX 75702</t>
  </si>
  <si>
    <t>19488 FM 1565 Terrell, TX  75160</t>
  </si>
  <si>
    <t>PO Box 601 Eustace, TX  75124</t>
  </si>
  <si>
    <t>301 North Rockwall Street Terrell, TX 75160</t>
  </si>
  <si>
    <t>P.O. Box 184 Kaufman, TX  75142</t>
  </si>
  <si>
    <t>121 South Prairieville St. Athens, TX  75751</t>
  </si>
  <si>
    <t>P.O. Box 1072 Canton, TX  75103</t>
  </si>
  <si>
    <t>5134 SE County Road 0080 Corsicana, TX 75109</t>
  </si>
  <si>
    <t>2675 North State Hwy 34 Kaufman, TX  75142</t>
  </si>
  <si>
    <t>6001 Summerside Drive Dallas, TX  75252</t>
  </si>
  <si>
    <t>P.O. Box 43012 Seven Points, TX  75143</t>
  </si>
  <si>
    <t>P.O. Box 1849 Mabank, TX  75147</t>
  </si>
  <si>
    <t>200 N Beckham Ave Tyler, TX 75702</t>
  </si>
  <si>
    <t>PO Box 1748 Terrell, TX 75160</t>
  </si>
  <si>
    <t>1400 S. Washington St. Suite D Kaufman, TX  75142</t>
  </si>
  <si>
    <t>100 E. Tyler St. Suite 300 Athens, TX  75751</t>
  </si>
  <si>
    <t>P.O. Box 5 Athens, TX  75751</t>
  </si>
  <si>
    <t>PO Box 2062 Athens, TX 75751</t>
  </si>
  <si>
    <t>309 Royall Athens, TX 75751</t>
  </si>
  <si>
    <t>P.O. Box 943 Athens, TX  75751</t>
  </si>
  <si>
    <t>501 Maple Street Athens, TX  75751</t>
  </si>
  <si>
    <t>P.O. Box 162 Athens, TX  75751</t>
  </si>
  <si>
    <t>P.O. Box 505 Athens, TX  75751</t>
  </si>
  <si>
    <t>400 Gibson Road Athens, TX  75751</t>
  </si>
  <si>
    <t>420 Athens Brick Road Athens, TX  75751</t>
  </si>
  <si>
    <t>P.O. Box 2538 Athens, TX  75751</t>
  </si>
  <si>
    <t>PO Box 765 Edgewood, TX 75117</t>
  </si>
  <si>
    <t>11350 Hidden Acres Lane Kaufman, TX  75142</t>
  </si>
  <si>
    <t>1095 VZ CR 3611 Edgewood, TX  75114</t>
  </si>
  <si>
    <t>PO Box 43532 Seven Points, TX  75143</t>
  </si>
  <si>
    <t>P.O. Box 1645 Quinlan, TX  75474</t>
  </si>
  <si>
    <t>2718 Timberline Trail Palestine, TX  75803</t>
  </si>
  <si>
    <t>14530 Cherokee Landing Malakoff, TX  75148</t>
  </si>
  <si>
    <t>P.O. Box 783 Canton, TX  75103</t>
  </si>
  <si>
    <t>10626 FM 429 Kaufman, TX  75142</t>
  </si>
  <si>
    <t>208 N. Jefferson St. Kaufman, TX  75142</t>
  </si>
  <si>
    <t>209 Meredith Street Eustace, TX  75124</t>
  </si>
  <si>
    <t>655 Martin Lane Seagoville, TX  75159</t>
  </si>
  <si>
    <t>400 S. Terrell Highway Kaufman, TX 75142</t>
  </si>
  <si>
    <t>P.O. Box 261 Kaufman, TX  75142</t>
  </si>
  <si>
    <t>2471 N. State Hwy 34 Kaufman, TX  75142</t>
  </si>
  <si>
    <t>16038 CR 4060 Scurry, TX  75158</t>
  </si>
  <si>
    <t>201 W Corsicana, Suite 4 Athens, TX 75751</t>
  </si>
  <si>
    <t>PO Box 296 Kemp, TX  75143</t>
  </si>
  <si>
    <t>13323 FM 2588 Larue, TX  75770</t>
  </si>
  <si>
    <t>P.O. Box 355 Mabank, TX  75147</t>
  </si>
  <si>
    <t>PO Box 492 Quinlan, TX 75474</t>
  </si>
  <si>
    <t>107 N. Jackson Street Suite B Kaufman, TX  75142</t>
  </si>
  <si>
    <t>P.O. Box 983 Kemp, TX  75143</t>
  </si>
  <si>
    <t xml:space="preserve"> 201 S. 4th St. Wills Point, TX  75169</t>
  </si>
  <si>
    <t>PO Box 459 Wills Point, TX 75169</t>
  </si>
  <si>
    <t>402 Noonday Road Chandler, TX 75758</t>
  </si>
  <si>
    <t>400 Airport Road Terrell, TX  75160</t>
  </si>
  <si>
    <t>13155 US Hwy 175 East LaRue, TX 75770</t>
  </si>
  <si>
    <t>P.O. Box 2464 Athens, TX  75751</t>
  </si>
  <si>
    <t>4002 S. Loop 256 Ste. B Palestine, TX  75801</t>
  </si>
  <si>
    <t>108 Kenway Street PO Box 414 Rockwall, TX 75087</t>
  </si>
  <si>
    <t>PO Box 1891 Mabank, TX 75147</t>
  </si>
  <si>
    <t>PO Box 5229 Mabank, TX 75147</t>
  </si>
  <si>
    <t>PO Box 23 Malakoff, TX  75148</t>
  </si>
  <si>
    <t>215 S. Terry Malakoff, TX  75148</t>
  </si>
  <si>
    <t>8132 FM 3441 Malakoff, TX  75148</t>
  </si>
  <si>
    <t>P.O. Box 1436 Canton, TX  75103</t>
  </si>
  <si>
    <t>301 FM 1861 Martins Mill, TX  75754</t>
  </si>
  <si>
    <t>P.O. Box 1217 Athens, TX  75751</t>
  </si>
  <si>
    <t>PO Box 404 Murchison, TX 75778</t>
  </si>
  <si>
    <t>905 S. Madison St. Kaufman, TX  75142</t>
  </si>
  <si>
    <t>P.O. Box 538 Murchison, TX  75778</t>
  </si>
  <si>
    <t>3701 S. Houston Kaufman, TX  75142</t>
  </si>
  <si>
    <t>519 I-30 E, #211 Rockwall, TX  75087</t>
  </si>
  <si>
    <t>P.O. Box 176 Wills Point, TX  75169</t>
  </si>
  <si>
    <t>P.O. Box 1594 Terrell, TX  75160</t>
  </si>
  <si>
    <t>113 State Hwy 205 Terrell, TX 75160</t>
  </si>
  <si>
    <t>109 Melton Malakoff, TX  75148</t>
  </si>
  <si>
    <t>P.O. Box 2132 Malakoff, TX  75148</t>
  </si>
  <si>
    <t>PO Box 217 Kaufman, TX 75142</t>
  </si>
  <si>
    <t>18500 CR 4057 Kemp, TX  75143</t>
  </si>
  <si>
    <t>PO Box 1225 Kaufman, TX 75142</t>
  </si>
  <si>
    <t>PO Box 640 Forney, TX 75126</t>
  </si>
  <si>
    <t>1379 N. Frankston Hwy Frankston, TX  75763</t>
  </si>
  <si>
    <t>14786 FM 859 Canton, TX  75103</t>
  </si>
  <si>
    <t>PO Box 853 Kaufman, TX 75142</t>
  </si>
  <si>
    <t>700 N. Catherine St. Terrell, TX  75160</t>
  </si>
  <si>
    <t>100 East Tyler Street Suite 300 Athens, TX  75751</t>
  </si>
  <si>
    <t>2471 North State Highway 34 Kaufman, TX  75142</t>
  </si>
  <si>
    <t>2502 Red Bud Trail Quinlan, TX  75474</t>
  </si>
  <si>
    <t>P.O. Box 832065 Richardson, TX  75083</t>
  </si>
  <si>
    <t>617 E. Lacy St. Palestine, TX  75801</t>
  </si>
  <si>
    <t>550 VZ CR 3718 Wills Point, TX  75169</t>
  </si>
  <si>
    <t>103 W Jones Terrell, TX 75160</t>
  </si>
  <si>
    <t>P.O. Box 1770 Mabank, TX  75147</t>
  </si>
  <si>
    <t>P.O. Box 35 Palestine, TX  75802</t>
  </si>
  <si>
    <t>P.O. Box 195 Wills Point, TX  75169</t>
  </si>
  <si>
    <t>PO Box 961 Canton, TX  75103</t>
  </si>
  <si>
    <t>1200 S. Trades Day Blvd. Suite 600 Canton, TX  75103</t>
  </si>
  <si>
    <t>1220 W. Dallas St. Canton, TX  75103</t>
  </si>
  <si>
    <t>PO Box 687 Corsicana, TX  75151</t>
  </si>
  <si>
    <t>Address</t>
  </si>
  <si>
    <t>Palestine Fire Department</t>
  </si>
  <si>
    <t>611 Avenue A Palestine, TX 7501</t>
  </si>
  <si>
    <t>Wills Point Jr. High Backpack Program</t>
  </si>
  <si>
    <t>1700 CR 4300 Larue, TX 75770</t>
  </si>
  <si>
    <t>PO Box 329 Cayuga, TX 75832</t>
  </si>
  <si>
    <t>1809 E FM 837 Palestine, TX 75803</t>
  </si>
  <si>
    <t>1390 S Trades Day Canton, TX 75103</t>
  </si>
  <si>
    <t>PO Box 728 Chandler, TX 75758</t>
  </si>
  <si>
    <t>PO Box 43773 Seven Points, TX 75143</t>
  </si>
  <si>
    <t>PO Box 403 Trinidad, TX 75163</t>
  </si>
  <si>
    <t>PO Box 1974 Palestine, TX 75802</t>
  </si>
  <si>
    <t>PO Box 695 Chandler, TX 75758</t>
  </si>
  <si>
    <t>PO Box 507 Canton, TX 75103</t>
  </si>
  <si>
    <t>121 S 4th St Wills Point, TX 75169</t>
  </si>
  <si>
    <t>101 School St. Wills Point, TX 75169</t>
  </si>
  <si>
    <t>338 W North Commerce Wills Point, TX 75169</t>
  </si>
  <si>
    <t>1405 W S Commerce St Wills Point, TX 75169</t>
  </si>
  <si>
    <t>200 Tiger Dr. Wills Point, TX 75169</t>
  </si>
  <si>
    <t>PO Box 824 Wills Point, TX 75169</t>
  </si>
  <si>
    <t>7019 Pleasant Ridge Coffee City, TX 75763</t>
  </si>
  <si>
    <t>PO Box 2083 Terrell, TX 75160</t>
  </si>
  <si>
    <t>125 Davis Rd Combine, TX 75159</t>
  </si>
  <si>
    <t>PO Box 298 Crandall, TX 75114</t>
  </si>
  <si>
    <t>PO Box 1059 Edgewood, TX 75117</t>
  </si>
  <si>
    <t>9377 FM 279 Brownsboro, TX 75756</t>
  </si>
  <si>
    <t>PO Box 145 Elkhart, TX 75839</t>
  </si>
  <si>
    <t>PO Box 160 Elmo, TX 75118</t>
  </si>
  <si>
    <t>608 S Bowie St Palestine, TX 75803</t>
  </si>
  <si>
    <t>1 Enchanted Oaks Enchanted Oaks, TX 75156</t>
  </si>
  <si>
    <t>PO Box 265 Eustace, TX 75124</t>
  </si>
  <si>
    <t>104 E Aimee Forney, TX 75126</t>
  </si>
  <si>
    <t>PO Box 2016 Forney, TX 75126</t>
  </si>
  <si>
    <t>PO Box 186 Frankston, TX 75763</t>
  </si>
  <si>
    <t>1716 W Main Gun Barrel City, TX 75156</t>
  </si>
  <si>
    <t>12570 CR 2804 Eustace, TX 75124</t>
  </si>
  <si>
    <t>301 S Madison St Kaufman, TX 75142</t>
  </si>
  <si>
    <t>PO Box 629 Kemp, TX 75143</t>
  </si>
  <si>
    <t>Box 93/9411 FM 607/CR 4355 Larue, TX 75770</t>
  </si>
  <si>
    <t>PO Box 43711 Seven Points, TX 75143</t>
  </si>
  <si>
    <t>PO Box 1553 Mabank, TX 75147</t>
  </si>
  <si>
    <t>PO Box 1177 Malakoff, TX 75148</t>
  </si>
  <si>
    <t>8694 ST Hwy 19 Montalba, TX 75853</t>
  </si>
  <si>
    <t>17400 CR 4300 Larue, TX 75770</t>
  </si>
  <si>
    <t>PO Box 151 Murchison, TX 75778</t>
  </si>
  <si>
    <t>23029 I-20 Wills Point, TX 75169</t>
  </si>
  <si>
    <t>PO Box 202 Neches, TX 75752</t>
  </si>
  <si>
    <t>1175 L A Acres Rd Athens, TX 75752</t>
  </si>
  <si>
    <t>9756 Timber Tr Scurry, TX 75158</t>
  </si>
  <si>
    <t>12650 ST Hwy 198 Mabank, TX 75156</t>
  </si>
  <si>
    <t>PO Box 63 Poynor, TX 75782</t>
  </si>
  <si>
    <t>308 West Oak St. Eustace, TX 75124</t>
  </si>
  <si>
    <t>Box 614/139 VZ CR 3832 Wills Point, TX 75169</t>
  </si>
  <si>
    <t>PO Box 11 Rosser, TX 75157</t>
  </si>
  <si>
    <t>PO Box 211 Scurry, TX 75158</t>
  </si>
  <si>
    <t>33004 County Road 2142 Kemp, TX 75143</t>
  </si>
  <si>
    <t>26306 ST Hwy 19 N Athens, TX 75752</t>
  </si>
  <si>
    <t>PO Box 311 Athens, TX 75751</t>
  </si>
  <si>
    <t>10407 FM 429 Quinlan, TX 75474</t>
  </si>
  <si>
    <t>PO Box 314 Tennessee Colony, TX 75861</t>
  </si>
  <si>
    <t>PO Box 2071 Terrell, TX 75160</t>
  </si>
  <si>
    <t>PO Box 44 Wills Point, TX 75169</t>
  </si>
  <si>
    <t>447 Terrance Dr. Wills Point, TX 75169</t>
  </si>
  <si>
    <t>Henderson County 4H Shotgun Sports</t>
  </si>
  <si>
    <t>PO Box 674 Bullard, TX 75757</t>
  </si>
  <si>
    <t>5450 Wyatt Earp Dr. Malakoff, TX 75148</t>
  </si>
  <si>
    <t>Wills Point Intermediate Backpack Program (EO Wood Intermediate)</t>
  </si>
  <si>
    <t>307 Wingo Way Wills Point, TX 75169</t>
  </si>
  <si>
    <t>Column55</t>
  </si>
  <si>
    <t>My Pig Filled Life</t>
  </si>
  <si>
    <t>First Baptist Church Athens-Bedding Ministry</t>
  </si>
  <si>
    <t>105 S. Carrol St. Athens, TX 75751</t>
  </si>
  <si>
    <t>Payne Springs Methodist Church Food Pantry</t>
  </si>
  <si>
    <t>9667 State Hwy 198 Mabank, TX 75156</t>
  </si>
  <si>
    <t>401 E 6th Ave Corsicana, TX 75110</t>
  </si>
  <si>
    <t>1716 South St. Nacogdoches, TX 75964</t>
  </si>
  <si>
    <t>1117 Gallagher Drive, Ste 200 Sherman, TX 75090</t>
  </si>
  <si>
    <t>Wills Point ISD K9 for Tiger Kids</t>
  </si>
  <si>
    <t>CEAP *</t>
  </si>
  <si>
    <t>GET-CAP *</t>
  </si>
  <si>
    <t>Texoma Council of Governments *</t>
  </si>
  <si>
    <t>St. Vincent de Paul of St. Edwards Conf.</t>
  </si>
  <si>
    <t>Texas Brigades</t>
  </si>
  <si>
    <t>6644 FM 1102 New Braunfels, TX 78132</t>
  </si>
  <si>
    <t>1310 S. Palestine Athens, TX 75751</t>
  </si>
  <si>
    <t>Star Harbor Operation Give Back</t>
  </si>
  <si>
    <t>194 Shoreline Dr. Malakoff, TX 75148</t>
  </si>
  <si>
    <t>Serenity Corner</t>
  </si>
  <si>
    <t>PO Box 266 Terrell, TX 75160</t>
  </si>
  <si>
    <t>PO Box 1776 Mabank, TX 75147</t>
  </si>
  <si>
    <t>Myrtle Springs Alumni Association</t>
  </si>
  <si>
    <t>20680 Interstate Highway 80 Wills Point, TX 75169</t>
  </si>
  <si>
    <t>Texas Health Resources</t>
  </si>
  <si>
    <t>612 E Lamar Boulevard Arlington, TX 76011</t>
  </si>
  <si>
    <t>Cedar Creek Veterans Foundation</t>
  </si>
  <si>
    <t>PO Box 1434 Mabank, TX 75147</t>
  </si>
  <si>
    <t>Lake Area Shared Ministries *</t>
  </si>
  <si>
    <t>Column56</t>
  </si>
  <si>
    <t>Next Step Community Solutions</t>
  </si>
  <si>
    <t>305 S. Broadway Ave, Suite 603</t>
  </si>
  <si>
    <t>Athens Animal Rescue Shelter</t>
  </si>
  <si>
    <t>Canton Area Radio Emergency Services</t>
  </si>
  <si>
    <t>PO Box 699 Canton, TX 75103</t>
  </si>
  <si>
    <t>PO Box 2219 Malakoff, TX 75148</t>
  </si>
  <si>
    <t>Monday Elementary School - Kids Clothes Closet</t>
  </si>
  <si>
    <t>Volunteer Services Council of Terrell</t>
  </si>
  <si>
    <t>PO Box 70 Terrell, TX 75160</t>
  </si>
  <si>
    <t>Help 4 Heroes</t>
  </si>
  <si>
    <t>4521 FM 1504 Wills Point, TX 75169</t>
  </si>
  <si>
    <t>Children's Advocacy Center of Kaufman Co.</t>
  </si>
  <si>
    <t>PO 698 Kaufman, TX 75142</t>
  </si>
  <si>
    <t>Crandall ISD Library</t>
  </si>
  <si>
    <t>PO Box 128 Crandall, TX 75114</t>
  </si>
  <si>
    <t>Faith at Work Ministries</t>
  </si>
  <si>
    <t>8101 FM 1391 Kemp, TX 75143</t>
  </si>
  <si>
    <t>Women on the Rock, Inc.</t>
  </si>
  <si>
    <t>PO Box 3482 Palestine, TX 75803</t>
  </si>
  <si>
    <t>Tool Elementary School-Ms. Fran's Teaching Garden</t>
  </si>
  <si>
    <t>1201 S. Tool Dr. Tool, TX 75143</t>
  </si>
  <si>
    <t>Love &amp; Grace Ministries</t>
  </si>
  <si>
    <t>1586 S. Buffalo St. Canton, TX 75103</t>
  </si>
  <si>
    <t>Bee-Happy Day Hab</t>
  </si>
  <si>
    <t>850 Harlan Rd. Combine, TX 75159</t>
  </si>
  <si>
    <t>Column57</t>
  </si>
  <si>
    <t>Kaufman County Children's Shelter</t>
  </si>
  <si>
    <t>12526 CR 3806 Murchison, TX  75778</t>
  </si>
  <si>
    <t>810 VZ County Road 3815 Wills Point, Tx 75169</t>
  </si>
  <si>
    <t>First Baptist Church Eustace-Mother's Day Out</t>
  </si>
  <si>
    <t>Henderson County Public Library</t>
  </si>
  <si>
    <t>NOW Backpacks - Kaufman Jr. High</t>
  </si>
  <si>
    <t>Forney Community Ministries</t>
  </si>
  <si>
    <t>PO Box 61 Forney, TX 75126</t>
  </si>
  <si>
    <t>Racho Kitty</t>
  </si>
  <si>
    <t>110 Mimosa Dr. Murchison TX 75778</t>
  </si>
  <si>
    <t>Backpack Heroes-Canton ISD</t>
  </si>
  <si>
    <t>1045 S. Buffalo St. Canton, TX 75103</t>
  </si>
  <si>
    <t>Miss Fran's Teaching Garden</t>
  </si>
  <si>
    <t>1825 Emma Dr. Tool, TX 75143</t>
  </si>
  <si>
    <t>Martin Luther King Celebration of Terrell</t>
  </si>
  <si>
    <t>PO Box 2085 Terrell, TX 75160</t>
  </si>
  <si>
    <t>Opening Gates Ministry</t>
  </si>
  <si>
    <t xml:space="preserve">Payne Springs Fire Department </t>
  </si>
  <si>
    <t>Kaufman ISD Education Foundation</t>
  </si>
  <si>
    <t>Abundant Life Pregnancy Resource Center</t>
  </si>
  <si>
    <t>Liberty Baptist Church of Gun Barrel City</t>
  </si>
  <si>
    <t xml:space="preserve">The Chapman House </t>
  </si>
  <si>
    <t xml:space="preserve">The King's Storehouse </t>
  </si>
  <si>
    <t xml:space="preserve">The Library at Cedar Creek Lake </t>
  </si>
  <si>
    <t>Love in Action/Henderson County Homeless Ministry</t>
  </si>
  <si>
    <t>Kaufman High School/NOW Backpack Program</t>
  </si>
  <si>
    <t>610 Maryland Dr. Suite A Athens, TX 75751</t>
  </si>
  <si>
    <t>6933 Michael Lane Eustace, TX 75124</t>
  </si>
  <si>
    <t>1000 S. Houston Kaufman, TX 75142</t>
  </si>
  <si>
    <t>785 VZ County Road 2918 Eustace, TX 75124</t>
  </si>
  <si>
    <t>Column58</t>
  </si>
  <si>
    <t xml:space="preserve">St. Charles Borromeo  </t>
  </si>
  <si>
    <t>Updated 3/2/23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</si>
</sst>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0;\-#,##0.00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theme="0"/>
      <name val="Calibri"/>
      <family val="2"/>
      <scheme val="minor"/>
    </font>
    <font>
      <sz val="11"/>
      <color theme="9" tint="-0.249977111117893"/>
      <name val="Times New Roman"/>
      <family val="1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Times New Roman"/>
      <family val="1"/>
    </font>
    <font>
      <b/>
      <i/>
      <sz val="11"/>
      <color theme="1"/>
      <name val="Calibri"/>
      <family val="2"/>
      <scheme val="minor"/>
    </font>
    <font>
      <b/>
      <i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ck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0" fontId="6" fillId="2" borderId="0" applyNumberFormat="0" applyBorder="0" applyAlignment="0" applyProtection="0"/>
  </cellStyleXfs>
  <cellXfs count="70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7" fillId="0" borderId="0" xfId="0" applyFont="1"/>
    <xf numFmtId="43" fontId="0" fillId="0" borderId="0" xfId="2" applyFont="1"/>
    <xf numFmtId="44" fontId="0" fillId="0" borderId="0" xfId="1" applyFont="1"/>
    <xf numFmtId="43" fontId="8" fillId="0" borderId="0" xfId="2" applyFont="1"/>
    <xf numFmtId="44" fontId="8" fillId="0" borderId="0" xfId="1" applyFont="1"/>
    <xf numFmtId="44" fontId="9" fillId="0" borderId="0" xfId="1" applyFont="1"/>
    <xf numFmtId="42" fontId="6" fillId="3" borderId="1" xfId="3" applyFont="1" applyFill="1" applyBorder="1"/>
    <xf numFmtId="42" fontId="0" fillId="3" borderId="1" xfId="3" applyFont="1" applyFill="1" applyBorder="1"/>
    <xf numFmtId="0" fontId="10" fillId="0" borderId="0" xfId="0" applyFont="1"/>
    <xf numFmtId="43" fontId="11" fillId="0" borderId="0" xfId="2" applyFont="1"/>
    <xf numFmtId="0" fontId="12" fillId="0" borderId="0" xfId="0" applyFont="1"/>
    <xf numFmtId="43" fontId="1" fillId="0" borderId="0" xfId="2" applyFont="1"/>
    <xf numFmtId="43" fontId="13" fillId="0" borderId="0" xfId="2" applyFont="1"/>
    <xf numFmtId="44" fontId="13" fillId="0" borderId="0" xfId="1" applyFont="1"/>
    <xf numFmtId="43" fontId="14" fillId="0" borderId="0" xfId="2" applyFont="1"/>
    <xf numFmtId="44" fontId="14" fillId="0" borderId="0" xfId="1" applyFont="1"/>
    <xf numFmtId="49" fontId="0" fillId="0" borderId="0" xfId="0" applyNumberFormat="1" applyAlignment="1">
      <alignment horizontal="center"/>
    </xf>
    <xf numFmtId="49" fontId="15" fillId="0" borderId="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9" fontId="16" fillId="0" borderId="0" xfId="0" applyNumberFormat="1" applyFont="1"/>
    <xf numFmtId="164" fontId="16" fillId="0" borderId="0" xfId="0" applyNumberFormat="1" applyFont="1"/>
    <xf numFmtId="49" fontId="0" fillId="0" borderId="0" xfId="2" applyNumberFormat="1" applyFont="1"/>
    <xf numFmtId="49" fontId="17" fillId="0" borderId="0" xfId="2" applyNumberFormat="1" applyFont="1"/>
    <xf numFmtId="43" fontId="17" fillId="0" borderId="0" xfId="2" applyFont="1"/>
    <xf numFmtId="44" fontId="17" fillId="0" borderId="0" xfId="1" applyFont="1"/>
    <xf numFmtId="43" fontId="18" fillId="0" borderId="0" xfId="2" applyFont="1"/>
    <xf numFmtId="49" fontId="18" fillId="0" borderId="0" xfId="2" applyNumberFormat="1" applyFont="1"/>
    <xf numFmtId="44" fontId="18" fillId="0" borderId="0" xfId="1" applyFont="1"/>
    <xf numFmtId="43" fontId="19" fillId="0" borderId="0" xfId="2" applyFont="1"/>
    <xf numFmtId="49" fontId="19" fillId="0" borderId="0" xfId="2" applyNumberFormat="1" applyFont="1"/>
    <xf numFmtId="44" fontId="19" fillId="0" borderId="0" xfId="1" applyFont="1"/>
    <xf numFmtId="43" fontId="20" fillId="0" borderId="0" xfId="2" applyFont="1"/>
    <xf numFmtId="49" fontId="20" fillId="0" borderId="0" xfId="2" applyNumberFormat="1" applyFont="1"/>
    <xf numFmtId="44" fontId="20" fillId="0" borderId="0" xfId="1" applyFont="1"/>
    <xf numFmtId="43" fontId="21" fillId="0" borderId="0" xfId="2" applyFont="1"/>
    <xf numFmtId="49" fontId="21" fillId="0" borderId="0" xfId="2" applyNumberFormat="1" applyFont="1"/>
    <xf numFmtId="44" fontId="21" fillId="0" borderId="0" xfId="1" applyFont="1"/>
    <xf numFmtId="44" fontId="0" fillId="0" borderId="0" xfId="1" applyFont="1" applyFill="1"/>
    <xf numFmtId="44" fontId="14" fillId="0" borderId="0" xfId="1" applyFont="1" applyFill="1"/>
    <xf numFmtId="44" fontId="19" fillId="0" borderId="0" xfId="1" applyFont="1" applyFill="1"/>
    <xf numFmtId="44" fontId="9" fillId="0" borderId="0" xfId="1" applyFont="1" applyFill="1"/>
    <xf numFmtId="44" fontId="18" fillId="0" borderId="0" xfId="1" applyFont="1" applyFill="1"/>
    <xf numFmtId="44" fontId="21" fillId="0" borderId="0" xfId="1" applyFont="1" applyFill="1"/>
    <xf numFmtId="44" fontId="17" fillId="0" borderId="0" xfId="1" applyFont="1" applyFill="1"/>
    <xf numFmtId="44" fontId="13" fillId="0" borderId="0" xfId="1" applyFont="1" applyFill="1"/>
    <xf numFmtId="44" fontId="20" fillId="0" borderId="0" xfId="1" applyFont="1" applyFill="1"/>
    <xf numFmtId="44" fontId="8" fillId="0" borderId="0" xfId="1" applyFont="1" applyFill="1"/>
    <xf numFmtId="43" fontId="22" fillId="0" borderId="0" xfId="2" applyFont="1"/>
    <xf numFmtId="49" fontId="22" fillId="0" borderId="0" xfId="2" applyNumberFormat="1" applyFont="1"/>
    <xf numFmtId="44" fontId="22" fillId="0" borderId="0" xfId="1" applyFont="1"/>
    <xf numFmtId="44" fontId="22" fillId="0" borderId="0" xfId="1" applyFont="1" applyFill="1"/>
    <xf numFmtId="43" fontId="23" fillId="0" borderId="0" xfId="2" applyFont="1"/>
    <xf numFmtId="49" fontId="23" fillId="0" borderId="0" xfId="2" applyNumberFormat="1" applyFont="1"/>
    <xf numFmtId="44" fontId="23" fillId="0" borderId="0" xfId="1" applyFont="1"/>
    <xf numFmtId="44" fontId="23" fillId="0" borderId="0" xfId="1" applyFont="1" applyFill="1"/>
    <xf numFmtId="43" fontId="24" fillId="0" borderId="0" xfId="2" applyFont="1"/>
    <xf numFmtId="49" fontId="24" fillId="0" borderId="0" xfId="2" applyNumberFormat="1" applyFont="1"/>
    <xf numFmtId="44" fontId="24" fillId="0" borderId="0" xfId="1" applyFont="1"/>
    <xf numFmtId="44" fontId="24" fillId="0" borderId="0" xfId="1" applyFont="1" applyFill="1"/>
    <xf numFmtId="44" fontId="26" fillId="0" borderId="0" xfId="1" applyFont="1"/>
    <xf numFmtId="44" fontId="26" fillId="0" borderId="0" xfId="1" applyFont="1" applyFill="1"/>
    <xf numFmtId="44" fontId="3" fillId="0" borderId="0" xfId="0" applyNumberFormat="1" applyFont="1"/>
    <xf numFmtId="42" fontId="3" fillId="0" borderId="0" xfId="0" applyNumberFormat="1" applyFont="1"/>
    <xf numFmtId="0" fontId="6" fillId="2" borderId="0" xfId="4" applyAlignment="1">
      <alignment horizontal="center"/>
    </xf>
    <xf numFmtId="0" fontId="3" fillId="0" borderId="0" xfId="0" applyFont="1" applyAlignment="1">
      <alignment horizontal="center"/>
    </xf>
  </cellXfs>
  <cellStyles count="5">
    <cellStyle name="Accent1" xfId="4" builtinId="29"/>
    <cellStyle name="Comma" xfId="2" builtinId="3"/>
    <cellStyle name="Currency" xfId="1" builtinId="4"/>
    <cellStyle name="Currency [0]" xfId="3" builtinId="7"/>
    <cellStyle name="Normal" xfId="0" builtinId="0"/>
  </cellStyles>
  <dxfs count="1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4" formatCode="_(&quot;$&quot;* #,##0.00_);_(&quot;$&quot;* \(#,##0.00\);_(&quot;$&quot;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le3" displayName="Table3" ref="A6:N266" totalsRowShown="0" headerRowDxfId="15" dataDxfId="14" headerRowCellStyle="Currency" dataCellStyle="Currency">
  <autoFilter ref="A6:N266" xr:uid="{00000000-0009-0000-0100-000003000000}"/>
  <sortState xmlns:xlrd2="http://schemas.microsoft.com/office/spreadsheetml/2017/richdata2" ref="A7:H214">
    <sortCondition ref="A7:A214"/>
  </sortState>
  <tableColumns count="14">
    <tableColumn id="1" xr3:uid="{00000000-0010-0000-0000-000001000000}" name="Column1" dataDxfId="13" dataCellStyle="Comma"/>
    <tableColumn id="10" xr3:uid="{00000000-0010-0000-0000-00000A000000}" name="Column12" dataDxfId="12" dataCellStyle="Comma">
      <calculatedColumnFormula>Sheet1!D2</calculatedColumnFormula>
    </tableColumn>
    <tableColumn id="2" xr3:uid="{00000000-0010-0000-0000-000002000000}" name="Column2" dataDxfId="11" dataCellStyle="Currency"/>
    <tableColumn id="3" xr3:uid="{00000000-0010-0000-0000-000003000000}" name="Column3" dataDxfId="10" dataCellStyle="Currency"/>
    <tableColumn id="4" xr3:uid="{00000000-0010-0000-0000-000004000000}" name="Column4" dataDxfId="9" dataCellStyle="Currency"/>
    <tableColumn id="5" xr3:uid="{00000000-0010-0000-0000-000005000000}" name="Column5" dataDxfId="8" dataCellStyle="Currency"/>
    <tableColumn id="7" xr3:uid="{00000000-0010-0000-0000-000007000000}" name="Column52" dataDxfId="7" dataCellStyle="Currency"/>
    <tableColumn id="8" xr3:uid="{00000000-0010-0000-0000-000008000000}" name="Column53" dataDxfId="6" dataCellStyle="Currency"/>
    <tableColumn id="9" xr3:uid="{00000000-0010-0000-0000-000009000000}" name="Column54" dataDxfId="5" dataCellStyle="Currency"/>
    <tableColumn id="11" xr3:uid="{00000000-0010-0000-0000-00000B000000}" name="Column55" dataDxfId="4" dataCellStyle="Currency"/>
    <tableColumn id="12" xr3:uid="{00000000-0010-0000-0000-00000C000000}" name="Column56" dataDxfId="3" dataCellStyle="Currency"/>
    <tableColumn id="13" xr3:uid="{1E03EEA6-D7CC-43BC-89B2-B62455D692D9}" name="Column57" dataDxfId="2" dataCellStyle="Currency"/>
    <tableColumn id="14" xr3:uid="{1751DD9B-D0A0-4A6F-8DC3-4A0B8751DD3C}" name="Column58" dataDxfId="1" dataCellStyle="Currency"/>
    <tableColumn id="6" xr3:uid="{00000000-0010-0000-0000-000006000000}" name="Column6" dataDxfId="0" dataCellStyle="Currency">
      <calculatedColumnFormula>SUM(C7:M7)</calculatedColumnFormula>
    </tableColumn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270"/>
  <sheetViews>
    <sheetView tabSelected="1" zoomScaleNormal="100" workbookViewId="0">
      <pane ySplit="4" topLeftCell="A7" activePane="bottomLeft" state="frozen"/>
      <selection pane="bottomLeft" activeCell="B19" sqref="B19"/>
    </sheetView>
  </sheetViews>
  <sheetFormatPr defaultRowHeight="15" x14ac:dyDescent="0.25"/>
  <cols>
    <col min="1" max="1" width="50.28515625" style="2" customWidth="1"/>
    <col min="2" max="2" width="47.28515625" style="2" customWidth="1"/>
    <col min="3" max="7" width="12.5703125" style="2" customWidth="1"/>
    <col min="8" max="8" width="12.140625" style="2" customWidth="1"/>
    <col min="9" max="9" width="12.28515625" style="2" customWidth="1"/>
    <col min="10" max="14" width="14.28515625" style="2" customWidth="1"/>
    <col min="15" max="16" width="9.140625" style="2" customWidth="1"/>
    <col min="17" max="17" width="13.42578125" style="2" bestFit="1" customWidth="1"/>
    <col min="18" max="19" width="9.140625" style="2"/>
    <col min="20" max="20" width="10.7109375" style="2" bestFit="1" customWidth="1"/>
    <col min="21" max="16384" width="9.140625" style="2"/>
  </cols>
  <sheetData>
    <row r="1" spans="1:17" x14ac:dyDescent="0.25">
      <c r="A1" s="68" t="s">
        <v>101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</row>
    <row r="2" spans="1:17" x14ac:dyDescent="0.25">
      <c r="A2" s="69" t="s">
        <v>982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</row>
    <row r="3" spans="1:17" ht="15.75" x14ac:dyDescent="0.25">
      <c r="C3" s="3">
        <v>2013</v>
      </c>
      <c r="D3" s="3">
        <v>2014</v>
      </c>
      <c r="E3" s="3">
        <v>2015</v>
      </c>
      <c r="F3" s="3">
        <v>2016</v>
      </c>
      <c r="G3" s="3">
        <v>2017</v>
      </c>
      <c r="H3" s="3">
        <v>2018</v>
      </c>
      <c r="I3" s="3">
        <v>2019</v>
      </c>
      <c r="J3" s="3">
        <v>2020</v>
      </c>
      <c r="K3" s="3">
        <v>2021</v>
      </c>
      <c r="L3" s="3">
        <v>2022</v>
      </c>
      <c r="M3" s="3">
        <v>2023</v>
      </c>
      <c r="N3" s="4" t="s">
        <v>98</v>
      </c>
    </row>
    <row r="4" spans="1:17" ht="15.75" x14ac:dyDescent="0.25">
      <c r="A4" s="1" t="s">
        <v>96</v>
      </c>
      <c r="B4" s="1" t="s">
        <v>826</v>
      </c>
      <c r="C4" s="1" t="s">
        <v>97</v>
      </c>
      <c r="D4" s="1" t="s">
        <v>97</v>
      </c>
      <c r="E4" s="1" t="s">
        <v>97</v>
      </c>
      <c r="F4" s="1" t="s">
        <v>97</v>
      </c>
      <c r="G4" s="1" t="s">
        <v>97</v>
      </c>
      <c r="H4" s="1" t="s">
        <v>97</v>
      </c>
      <c r="I4" s="1" t="s">
        <v>97</v>
      </c>
      <c r="J4" s="1" t="s">
        <v>97</v>
      </c>
      <c r="K4" s="1" t="s">
        <v>97</v>
      </c>
      <c r="L4" s="1" t="s">
        <v>97</v>
      </c>
      <c r="M4" s="1" t="s">
        <v>97</v>
      </c>
      <c r="N4" s="1" t="s">
        <v>99</v>
      </c>
    </row>
    <row r="5" spans="1:17" ht="15.75" hidden="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7" hidden="1" x14ac:dyDescent="0.25">
      <c r="A6" s="6" t="s">
        <v>140</v>
      </c>
      <c r="B6" s="6" t="s">
        <v>218</v>
      </c>
      <c r="C6" s="7" t="s">
        <v>141</v>
      </c>
      <c r="D6" s="7" t="s">
        <v>142</v>
      </c>
      <c r="E6" s="7" t="s">
        <v>143</v>
      </c>
      <c r="F6" s="7" t="s">
        <v>144</v>
      </c>
      <c r="G6" s="7" t="s">
        <v>154</v>
      </c>
      <c r="H6" s="7" t="s">
        <v>175</v>
      </c>
      <c r="I6" s="7" t="s">
        <v>210</v>
      </c>
      <c r="J6" s="42" t="s">
        <v>894</v>
      </c>
      <c r="K6" s="42" t="s">
        <v>923</v>
      </c>
      <c r="L6" s="42" t="s">
        <v>949</v>
      </c>
      <c r="M6" s="42" t="s">
        <v>980</v>
      </c>
      <c r="N6" s="7" t="s">
        <v>145</v>
      </c>
    </row>
    <row r="7" spans="1:17" x14ac:dyDescent="0.25">
      <c r="A7" s="6" t="s">
        <v>1</v>
      </c>
      <c r="B7" s="26" t="s">
        <v>689</v>
      </c>
      <c r="C7" s="7">
        <v>2000</v>
      </c>
      <c r="D7" s="7">
        <v>2500</v>
      </c>
      <c r="E7" s="7">
        <v>2500</v>
      </c>
      <c r="F7" s="7">
        <v>2500</v>
      </c>
      <c r="G7" s="7">
        <v>2500</v>
      </c>
      <c r="H7" s="7">
        <v>2500</v>
      </c>
      <c r="I7" s="7">
        <v>2500</v>
      </c>
      <c r="J7" s="42">
        <v>2500</v>
      </c>
      <c r="K7" s="42">
        <v>3000</v>
      </c>
      <c r="L7" s="42">
        <v>3000</v>
      </c>
      <c r="M7" s="42"/>
      <c r="N7" s="7">
        <f t="shared" ref="N7:N70" si="0">SUM(C7:M7)</f>
        <v>25500</v>
      </c>
      <c r="Q7" s="66"/>
    </row>
    <row r="8" spans="1:17" x14ac:dyDescent="0.25">
      <c r="A8" s="6" t="s">
        <v>969</v>
      </c>
      <c r="B8" s="26" t="s">
        <v>976</v>
      </c>
      <c r="C8" s="7"/>
      <c r="D8" s="7"/>
      <c r="E8" s="7"/>
      <c r="F8" s="7"/>
      <c r="G8" s="7"/>
      <c r="H8" s="7"/>
      <c r="I8" s="7"/>
      <c r="J8" s="42"/>
      <c r="K8" s="42"/>
      <c r="L8" s="42">
        <v>3000</v>
      </c>
      <c r="M8" s="42"/>
      <c r="N8" s="7">
        <f t="shared" si="0"/>
        <v>3000</v>
      </c>
      <c r="Q8" s="66"/>
    </row>
    <row r="9" spans="1:17" x14ac:dyDescent="0.25">
      <c r="A9" s="6" t="s">
        <v>104</v>
      </c>
      <c r="B9" s="26" t="s">
        <v>680</v>
      </c>
      <c r="C9" s="7"/>
      <c r="D9" s="7"/>
      <c r="E9" s="7">
        <v>1000</v>
      </c>
      <c r="F9" s="7"/>
      <c r="G9" s="7"/>
      <c r="H9" s="7"/>
      <c r="I9" s="7"/>
      <c r="J9" s="42"/>
      <c r="K9" s="42"/>
      <c r="L9" s="42"/>
      <c r="M9" s="42"/>
      <c r="N9" s="7">
        <f t="shared" si="0"/>
        <v>1000</v>
      </c>
      <c r="Q9" s="66"/>
    </row>
    <row r="10" spans="1:17" x14ac:dyDescent="0.25">
      <c r="A10" s="6" t="s">
        <v>109</v>
      </c>
      <c r="B10" s="26" t="s">
        <v>681</v>
      </c>
      <c r="C10" s="7"/>
      <c r="D10" s="7"/>
      <c r="E10" s="7">
        <v>5000</v>
      </c>
      <c r="F10" s="7">
        <v>5000</v>
      </c>
      <c r="G10" s="7">
        <v>5000</v>
      </c>
      <c r="H10" s="7">
        <v>4000</v>
      </c>
      <c r="I10" s="7">
        <v>4000</v>
      </c>
      <c r="J10" s="42">
        <v>4000</v>
      </c>
      <c r="K10" s="42">
        <v>4000</v>
      </c>
      <c r="L10" s="42">
        <v>4000</v>
      </c>
      <c r="M10" s="42"/>
      <c r="N10" s="7">
        <f t="shared" si="0"/>
        <v>35000</v>
      </c>
      <c r="Q10" s="66"/>
    </row>
    <row r="11" spans="1:17" x14ac:dyDescent="0.25">
      <c r="A11" s="6" t="s">
        <v>166</v>
      </c>
      <c r="B11" s="26" t="s">
        <v>682</v>
      </c>
      <c r="C11" s="7"/>
      <c r="D11" s="7"/>
      <c r="E11" s="7"/>
      <c r="F11" s="7"/>
      <c r="G11" s="7">
        <v>2500</v>
      </c>
      <c r="H11" s="7"/>
      <c r="I11" s="7"/>
      <c r="J11" s="42"/>
      <c r="K11" s="42"/>
      <c r="L11" s="42"/>
      <c r="M11" s="42"/>
      <c r="N11" s="7">
        <f t="shared" si="0"/>
        <v>2500</v>
      </c>
      <c r="Q11" s="66"/>
    </row>
    <row r="12" spans="1:17" x14ac:dyDescent="0.25">
      <c r="A12" s="52" t="s">
        <v>926</v>
      </c>
      <c r="B12" s="53" t="s">
        <v>929</v>
      </c>
      <c r="C12" s="54"/>
      <c r="D12" s="54"/>
      <c r="E12" s="54"/>
      <c r="F12" s="54"/>
      <c r="G12" s="54"/>
      <c r="H12" s="54"/>
      <c r="I12" s="54"/>
      <c r="J12" s="55"/>
      <c r="K12" s="55">
        <v>1000</v>
      </c>
      <c r="L12" s="55">
        <v>2000</v>
      </c>
      <c r="M12" s="55"/>
      <c r="N12" s="7">
        <f t="shared" si="0"/>
        <v>3000</v>
      </c>
      <c r="Q12" s="66"/>
    </row>
    <row r="13" spans="1:17" x14ac:dyDescent="0.25">
      <c r="A13" s="6" t="s">
        <v>105</v>
      </c>
      <c r="B13" s="26" t="s">
        <v>683</v>
      </c>
      <c r="C13" s="7"/>
      <c r="D13" s="7"/>
      <c r="E13" s="7">
        <v>2000</v>
      </c>
      <c r="F13" s="7"/>
      <c r="G13" s="7"/>
      <c r="H13" s="7"/>
      <c r="I13" s="7"/>
      <c r="J13" s="42"/>
      <c r="K13" s="42"/>
      <c r="L13" s="42"/>
      <c r="M13" s="42"/>
      <c r="N13" s="7">
        <f t="shared" si="0"/>
        <v>2000</v>
      </c>
      <c r="Q13" s="66"/>
    </row>
    <row r="14" spans="1:17" x14ac:dyDescent="0.25">
      <c r="A14" s="6" t="s">
        <v>2</v>
      </c>
      <c r="B14" s="26" t="s">
        <v>690</v>
      </c>
      <c r="C14" s="7">
        <v>2000</v>
      </c>
      <c r="D14" s="7">
        <v>2500</v>
      </c>
      <c r="E14" s="7">
        <v>2500</v>
      </c>
      <c r="F14" s="7">
        <v>2500</v>
      </c>
      <c r="G14" s="7">
        <v>2500</v>
      </c>
      <c r="H14" s="7">
        <v>2500</v>
      </c>
      <c r="I14" s="7">
        <v>2500</v>
      </c>
      <c r="J14" s="42">
        <v>2500</v>
      </c>
      <c r="K14" s="42">
        <v>3000</v>
      </c>
      <c r="L14" s="42">
        <v>3000</v>
      </c>
      <c r="M14" s="42"/>
      <c r="N14" s="7">
        <f t="shared" si="0"/>
        <v>25500</v>
      </c>
      <c r="Q14" s="66"/>
    </row>
    <row r="15" spans="1:17" x14ac:dyDescent="0.25">
      <c r="A15" s="6" t="s">
        <v>3</v>
      </c>
      <c r="B15" s="26" t="s">
        <v>684</v>
      </c>
      <c r="C15" s="7"/>
      <c r="D15" s="7">
        <v>3000</v>
      </c>
      <c r="E15" s="7"/>
      <c r="F15" s="7"/>
      <c r="G15" s="7"/>
      <c r="H15" s="7"/>
      <c r="I15" s="7"/>
      <c r="J15" s="42"/>
      <c r="K15" s="42"/>
      <c r="L15" s="42"/>
      <c r="M15" s="42"/>
      <c r="N15" s="7">
        <f t="shared" si="0"/>
        <v>3000</v>
      </c>
      <c r="Q15" s="66"/>
    </row>
    <row r="16" spans="1:17" x14ac:dyDescent="0.25">
      <c r="A16" s="6" t="s">
        <v>4</v>
      </c>
      <c r="B16" s="26" t="s">
        <v>685</v>
      </c>
      <c r="C16" s="7">
        <v>3000</v>
      </c>
      <c r="D16" s="7"/>
      <c r="E16" s="7">
        <v>3000</v>
      </c>
      <c r="F16" s="7">
        <v>3000</v>
      </c>
      <c r="G16" s="7"/>
      <c r="H16" s="7">
        <v>3000</v>
      </c>
      <c r="I16" s="7"/>
      <c r="J16" s="42"/>
      <c r="K16" s="42"/>
      <c r="L16" s="42"/>
      <c r="M16" s="42"/>
      <c r="N16" s="7">
        <f t="shared" si="0"/>
        <v>12000</v>
      </c>
      <c r="Q16" s="66"/>
    </row>
    <row r="17" spans="1:17" x14ac:dyDescent="0.25">
      <c r="A17" s="6" t="s">
        <v>5</v>
      </c>
      <c r="B17" s="26" t="s">
        <v>686</v>
      </c>
      <c r="C17" s="7">
        <v>2500</v>
      </c>
      <c r="D17" s="7">
        <v>5000</v>
      </c>
      <c r="E17" s="7">
        <v>5000</v>
      </c>
      <c r="F17" s="7">
        <v>5000</v>
      </c>
      <c r="G17" s="7">
        <v>5000</v>
      </c>
      <c r="H17" s="7">
        <v>2500</v>
      </c>
      <c r="I17" s="7">
        <v>2500</v>
      </c>
      <c r="J17" s="42">
        <v>3000</v>
      </c>
      <c r="K17" s="42">
        <v>3000</v>
      </c>
      <c r="L17" s="42">
        <v>4000</v>
      </c>
      <c r="M17" s="42"/>
      <c r="N17" s="7">
        <f t="shared" si="0"/>
        <v>37500</v>
      </c>
      <c r="Q17" s="66"/>
    </row>
    <row r="18" spans="1:17" x14ac:dyDescent="0.25">
      <c r="A18" s="6" t="s">
        <v>6</v>
      </c>
      <c r="B18" s="26" t="s">
        <v>687</v>
      </c>
      <c r="C18" s="7"/>
      <c r="D18" s="7">
        <v>2500</v>
      </c>
      <c r="E18" s="7">
        <v>2500</v>
      </c>
      <c r="F18" s="7">
        <v>2500</v>
      </c>
      <c r="G18" s="7">
        <v>1000</v>
      </c>
      <c r="H18" s="7"/>
      <c r="I18" s="7"/>
      <c r="J18" s="42"/>
      <c r="K18" s="42"/>
      <c r="L18" s="42"/>
      <c r="M18" s="42"/>
      <c r="N18" s="7">
        <f t="shared" si="0"/>
        <v>8500</v>
      </c>
      <c r="Q18" s="66"/>
    </row>
    <row r="19" spans="1:17" x14ac:dyDescent="0.25">
      <c r="A19" s="6" t="s">
        <v>114</v>
      </c>
      <c r="B19" s="26" t="s">
        <v>688</v>
      </c>
      <c r="C19" s="7"/>
      <c r="D19" s="7"/>
      <c r="E19" s="7">
        <v>1500</v>
      </c>
      <c r="F19" s="7">
        <v>3000</v>
      </c>
      <c r="G19" s="7"/>
      <c r="H19" s="7"/>
      <c r="I19" s="7"/>
      <c r="J19" s="42"/>
      <c r="K19" s="42"/>
      <c r="L19" s="42"/>
      <c r="M19" s="42"/>
      <c r="N19" s="7">
        <f t="shared" si="0"/>
        <v>4500</v>
      </c>
      <c r="Q19" s="66"/>
    </row>
    <row r="20" spans="1:17" x14ac:dyDescent="0.25">
      <c r="A20" s="6" t="s">
        <v>960</v>
      </c>
      <c r="B20" s="26" t="s">
        <v>961</v>
      </c>
      <c r="C20" s="64"/>
      <c r="D20" s="64"/>
      <c r="E20" s="64"/>
      <c r="F20" s="64"/>
      <c r="G20" s="64"/>
      <c r="H20" s="64"/>
      <c r="I20" s="64"/>
      <c r="J20" s="65"/>
      <c r="K20" s="65"/>
      <c r="L20" s="42">
        <v>2000</v>
      </c>
      <c r="M20" s="42"/>
      <c r="N20" s="7">
        <f t="shared" si="0"/>
        <v>2000</v>
      </c>
      <c r="Q20" s="66"/>
    </row>
    <row r="21" spans="1:17" x14ac:dyDescent="0.25">
      <c r="A21" s="6" t="s">
        <v>7</v>
      </c>
      <c r="B21" s="26" t="s">
        <v>691</v>
      </c>
      <c r="C21" s="7">
        <v>2000</v>
      </c>
      <c r="D21" s="7">
        <v>2500</v>
      </c>
      <c r="E21" s="7">
        <v>2500</v>
      </c>
      <c r="F21" s="7">
        <v>2500</v>
      </c>
      <c r="G21" s="7">
        <v>2500</v>
      </c>
      <c r="H21" s="7">
        <v>2500</v>
      </c>
      <c r="I21" s="7">
        <v>2500</v>
      </c>
      <c r="J21" s="42">
        <v>2500</v>
      </c>
      <c r="K21" s="42">
        <v>3000</v>
      </c>
      <c r="L21" s="42">
        <v>3000</v>
      </c>
      <c r="M21" s="42"/>
      <c r="N21" s="7">
        <f t="shared" si="0"/>
        <v>25500</v>
      </c>
      <c r="Q21" s="66"/>
    </row>
    <row r="22" spans="1:17" x14ac:dyDescent="0.25">
      <c r="A22" s="6" t="s">
        <v>947</v>
      </c>
      <c r="B22" s="26" t="s">
        <v>948</v>
      </c>
      <c r="C22" s="7"/>
      <c r="D22" s="7"/>
      <c r="E22" s="7"/>
      <c r="F22" s="7"/>
      <c r="G22" s="7"/>
      <c r="H22" s="7"/>
      <c r="I22" s="7"/>
      <c r="J22" s="42"/>
      <c r="K22" s="42">
        <v>2000</v>
      </c>
      <c r="L22" s="42">
        <v>3000</v>
      </c>
      <c r="M22" s="42"/>
      <c r="N22" s="7">
        <f t="shared" si="0"/>
        <v>5000</v>
      </c>
      <c r="Q22" s="66"/>
    </row>
    <row r="23" spans="1:17" x14ac:dyDescent="0.25">
      <c r="A23" s="6" t="s">
        <v>125</v>
      </c>
      <c r="B23" s="26" t="s">
        <v>692</v>
      </c>
      <c r="C23" s="7"/>
      <c r="D23" s="7"/>
      <c r="E23" s="7">
        <v>2500</v>
      </c>
      <c r="F23" s="7">
        <v>2500</v>
      </c>
      <c r="G23" s="7">
        <v>2500</v>
      </c>
      <c r="H23" s="7">
        <v>2500</v>
      </c>
      <c r="I23" s="7">
        <v>2500</v>
      </c>
      <c r="J23" s="42">
        <v>2500</v>
      </c>
      <c r="K23" s="42">
        <v>3000</v>
      </c>
      <c r="L23" s="42">
        <v>3000</v>
      </c>
      <c r="M23" s="42"/>
      <c r="N23" s="7">
        <f t="shared" si="0"/>
        <v>21000</v>
      </c>
      <c r="Q23" s="66"/>
    </row>
    <row r="24" spans="1:17" x14ac:dyDescent="0.25">
      <c r="A24" s="6" t="s">
        <v>8</v>
      </c>
      <c r="B24" s="26" t="s">
        <v>830</v>
      </c>
      <c r="C24" s="7">
        <v>2000</v>
      </c>
      <c r="D24" s="7">
        <v>2500</v>
      </c>
      <c r="E24" s="7">
        <v>2500</v>
      </c>
      <c r="F24" s="7">
        <v>2500</v>
      </c>
      <c r="G24" s="7">
        <v>2500</v>
      </c>
      <c r="H24" s="7">
        <v>2500</v>
      </c>
      <c r="I24" s="7">
        <v>2500</v>
      </c>
      <c r="J24" s="42">
        <v>2500</v>
      </c>
      <c r="K24" s="42">
        <v>3000</v>
      </c>
      <c r="L24" s="42">
        <v>3000</v>
      </c>
      <c r="M24" s="42"/>
      <c r="N24" s="7">
        <f t="shared" si="0"/>
        <v>25500</v>
      </c>
      <c r="Q24" s="66"/>
    </row>
    <row r="25" spans="1:17" x14ac:dyDescent="0.25">
      <c r="A25" s="6" t="s">
        <v>9</v>
      </c>
      <c r="B25" s="26" t="s">
        <v>831</v>
      </c>
      <c r="C25" s="7">
        <v>2000</v>
      </c>
      <c r="D25" s="7">
        <v>2500</v>
      </c>
      <c r="E25" s="7">
        <v>2500</v>
      </c>
      <c r="F25" s="7">
        <v>2500</v>
      </c>
      <c r="G25" s="7">
        <v>2500</v>
      </c>
      <c r="H25" s="7">
        <v>2500</v>
      </c>
      <c r="I25" s="7">
        <v>2500</v>
      </c>
      <c r="J25" s="42">
        <v>2500</v>
      </c>
      <c r="K25" s="42">
        <v>3000</v>
      </c>
      <c r="L25" s="42">
        <v>3000</v>
      </c>
      <c r="M25" s="42"/>
      <c r="N25" s="7">
        <f t="shared" si="0"/>
        <v>25500</v>
      </c>
      <c r="Q25" s="66"/>
    </row>
    <row r="26" spans="1:17" x14ac:dyDescent="0.25">
      <c r="A26" s="6" t="s">
        <v>110</v>
      </c>
      <c r="B26" s="26" t="s">
        <v>693</v>
      </c>
      <c r="C26" s="7"/>
      <c r="D26" s="7"/>
      <c r="E26" s="7">
        <v>3000</v>
      </c>
      <c r="F26" s="7"/>
      <c r="G26" s="7"/>
      <c r="H26" s="7"/>
      <c r="I26" s="7"/>
      <c r="J26" s="42"/>
      <c r="K26" s="42"/>
      <c r="L26" s="42"/>
      <c r="M26" s="42"/>
      <c r="N26" s="7">
        <f t="shared" si="0"/>
        <v>3000</v>
      </c>
      <c r="Q26" s="66"/>
    </row>
    <row r="27" spans="1:17" x14ac:dyDescent="0.25">
      <c r="A27" s="6" t="s">
        <v>10</v>
      </c>
      <c r="B27" s="26" t="s">
        <v>832</v>
      </c>
      <c r="C27" s="7">
        <v>2000</v>
      </c>
      <c r="D27" s="7">
        <v>2500</v>
      </c>
      <c r="E27" s="7">
        <v>2500</v>
      </c>
      <c r="F27" s="7">
        <v>2500</v>
      </c>
      <c r="G27" s="7">
        <v>2500</v>
      </c>
      <c r="H27" s="7">
        <v>2500</v>
      </c>
      <c r="I27" s="7">
        <v>2500</v>
      </c>
      <c r="J27" s="42">
        <v>2500</v>
      </c>
      <c r="K27" s="42">
        <v>3000</v>
      </c>
      <c r="L27" s="42">
        <v>3000</v>
      </c>
      <c r="M27" s="42"/>
      <c r="N27" s="7">
        <f t="shared" si="0"/>
        <v>25500</v>
      </c>
      <c r="Q27" s="66"/>
    </row>
    <row r="28" spans="1:17" x14ac:dyDescent="0.25">
      <c r="A28" s="6" t="s">
        <v>11</v>
      </c>
      <c r="B28" s="26" t="s">
        <v>694</v>
      </c>
      <c r="C28" s="7">
        <v>1000</v>
      </c>
      <c r="D28" s="7">
        <v>500</v>
      </c>
      <c r="E28" s="7"/>
      <c r="F28" s="7"/>
      <c r="G28" s="7">
        <v>500</v>
      </c>
      <c r="H28" s="7">
        <v>500</v>
      </c>
      <c r="I28" s="7">
        <v>500</v>
      </c>
      <c r="J28" s="42">
        <v>500</v>
      </c>
      <c r="K28" s="42">
        <v>500</v>
      </c>
      <c r="L28" s="42"/>
      <c r="M28" s="42"/>
      <c r="N28" s="7">
        <f t="shared" si="0"/>
        <v>4000</v>
      </c>
      <c r="Q28" s="66"/>
    </row>
    <row r="29" spans="1:17" x14ac:dyDescent="0.25">
      <c r="A29" s="6" t="s">
        <v>12</v>
      </c>
      <c r="B29" s="26" t="s">
        <v>697</v>
      </c>
      <c r="C29" s="7">
        <v>2000</v>
      </c>
      <c r="D29" s="7">
        <v>2500</v>
      </c>
      <c r="E29" s="7">
        <v>2500</v>
      </c>
      <c r="F29" s="7">
        <v>2500</v>
      </c>
      <c r="G29" s="7">
        <v>2500</v>
      </c>
      <c r="H29" s="7">
        <v>2500</v>
      </c>
      <c r="I29" s="7">
        <v>2500</v>
      </c>
      <c r="J29" s="42">
        <v>2500</v>
      </c>
      <c r="K29" s="42">
        <v>3000</v>
      </c>
      <c r="L29" s="42">
        <v>3000</v>
      </c>
      <c r="M29" s="42"/>
      <c r="N29" s="7">
        <f t="shared" si="0"/>
        <v>25500</v>
      </c>
      <c r="Q29" s="66"/>
    </row>
    <row r="30" spans="1:17" x14ac:dyDescent="0.25">
      <c r="A30" s="19" t="s">
        <v>215</v>
      </c>
      <c r="B30" s="26" t="s">
        <v>695</v>
      </c>
      <c r="C30" s="20"/>
      <c r="D30" s="20"/>
      <c r="E30" s="20"/>
      <c r="F30" s="20"/>
      <c r="G30" s="20"/>
      <c r="H30" s="20"/>
      <c r="I30" s="20">
        <v>2000</v>
      </c>
      <c r="J30" s="43"/>
      <c r="K30" s="43"/>
      <c r="L30" s="43"/>
      <c r="M30" s="43"/>
      <c r="N30" s="7">
        <f t="shared" si="0"/>
        <v>2000</v>
      </c>
      <c r="Q30" s="66"/>
    </row>
    <row r="31" spans="1:17" x14ac:dyDescent="0.25">
      <c r="A31" s="6" t="s">
        <v>169</v>
      </c>
      <c r="B31" s="26" t="s">
        <v>696</v>
      </c>
      <c r="C31" s="7">
        <v>3000</v>
      </c>
      <c r="D31" s="7"/>
      <c r="E31" s="7"/>
      <c r="F31" s="7"/>
      <c r="G31" s="7"/>
      <c r="H31" s="7"/>
      <c r="I31" s="7"/>
      <c r="J31" s="42"/>
      <c r="K31" s="42"/>
      <c r="L31" s="42"/>
      <c r="M31" s="42"/>
      <c r="N31" s="7">
        <f t="shared" si="0"/>
        <v>3000</v>
      </c>
      <c r="Q31" s="66"/>
    </row>
    <row r="32" spans="1:17" x14ac:dyDescent="0.25">
      <c r="A32" s="6" t="s">
        <v>13</v>
      </c>
      <c r="B32" s="26" t="s">
        <v>832</v>
      </c>
      <c r="C32" s="7">
        <v>2000</v>
      </c>
      <c r="D32" s="7">
        <v>2500</v>
      </c>
      <c r="E32" s="7">
        <v>2500</v>
      </c>
      <c r="F32" s="7">
        <v>2500</v>
      </c>
      <c r="G32" s="7">
        <v>2500</v>
      </c>
      <c r="H32" s="7">
        <v>2500</v>
      </c>
      <c r="I32" s="7">
        <v>2500</v>
      </c>
      <c r="J32" s="42">
        <v>2500</v>
      </c>
      <c r="K32" s="42">
        <v>3000</v>
      </c>
      <c r="L32" s="42">
        <v>3000</v>
      </c>
      <c r="M32" s="42"/>
      <c r="N32" s="7">
        <f t="shared" si="0"/>
        <v>25500</v>
      </c>
      <c r="Q32" s="66"/>
    </row>
    <row r="33" spans="1:17" x14ac:dyDescent="0.25">
      <c r="A33" s="52" t="s">
        <v>927</v>
      </c>
      <c r="B33" s="53" t="s">
        <v>928</v>
      </c>
      <c r="C33" s="54"/>
      <c r="D33" s="54"/>
      <c r="E33" s="54"/>
      <c r="F33" s="54"/>
      <c r="G33" s="54"/>
      <c r="H33" s="54"/>
      <c r="I33" s="54"/>
      <c r="J33" s="55"/>
      <c r="K33" s="55">
        <v>2500</v>
      </c>
      <c r="L33" s="55">
        <v>3000</v>
      </c>
      <c r="M33" s="55"/>
      <c r="N33" s="7">
        <f t="shared" si="0"/>
        <v>5500</v>
      </c>
      <c r="Q33" s="66"/>
    </row>
    <row r="34" spans="1:17" x14ac:dyDescent="0.25">
      <c r="A34" s="6" t="s">
        <v>14</v>
      </c>
      <c r="B34" s="26" t="s">
        <v>698</v>
      </c>
      <c r="C34" s="7">
        <v>3000</v>
      </c>
      <c r="D34" s="7"/>
      <c r="E34" s="7"/>
      <c r="F34" s="7"/>
      <c r="G34" s="7"/>
      <c r="H34" s="7"/>
      <c r="I34" s="7"/>
      <c r="J34" s="42"/>
      <c r="K34" s="42"/>
      <c r="L34" s="42"/>
      <c r="M34" s="42"/>
      <c r="N34" s="7">
        <f t="shared" si="0"/>
        <v>3000</v>
      </c>
      <c r="Q34" s="66"/>
    </row>
    <row r="35" spans="1:17" x14ac:dyDescent="0.25">
      <c r="A35" s="6" t="s">
        <v>15</v>
      </c>
      <c r="B35" s="26" t="s">
        <v>833</v>
      </c>
      <c r="C35" s="7">
        <v>2000</v>
      </c>
      <c r="D35" s="7">
        <v>2500</v>
      </c>
      <c r="E35" s="7">
        <v>2500</v>
      </c>
      <c r="F35" s="7">
        <v>2500</v>
      </c>
      <c r="G35" s="7">
        <v>2500</v>
      </c>
      <c r="H35" s="7">
        <v>2500</v>
      </c>
      <c r="I35" s="7">
        <v>2500</v>
      </c>
      <c r="J35" s="42">
        <v>2500</v>
      </c>
      <c r="K35" s="42">
        <v>3000</v>
      </c>
      <c r="L35" s="42">
        <v>3000</v>
      </c>
      <c r="M35" s="42"/>
      <c r="N35" s="7">
        <f t="shared" si="0"/>
        <v>25500</v>
      </c>
      <c r="Q35" s="66"/>
    </row>
    <row r="36" spans="1:17" x14ac:dyDescent="0.25">
      <c r="A36" s="6" t="s">
        <v>16</v>
      </c>
      <c r="B36" s="26" t="s">
        <v>699</v>
      </c>
      <c r="C36" s="7"/>
      <c r="D36" s="7">
        <v>3000</v>
      </c>
      <c r="E36" s="7"/>
      <c r="F36" s="7"/>
      <c r="G36" s="7"/>
      <c r="H36" s="7"/>
      <c r="I36" s="7"/>
      <c r="J36" s="42"/>
      <c r="K36" s="42"/>
      <c r="L36" s="42"/>
      <c r="M36" s="42"/>
      <c r="N36" s="7">
        <f t="shared" si="0"/>
        <v>3000</v>
      </c>
      <c r="Q36" s="66"/>
    </row>
    <row r="37" spans="1:17" x14ac:dyDescent="0.25">
      <c r="A37" s="6" t="s">
        <v>212</v>
      </c>
      <c r="B37" s="26" t="s">
        <v>700</v>
      </c>
      <c r="C37" s="7"/>
      <c r="D37" s="7"/>
      <c r="E37" s="7"/>
      <c r="F37" s="7"/>
      <c r="G37" s="7"/>
      <c r="H37" s="7"/>
      <c r="I37" s="7">
        <v>2500</v>
      </c>
      <c r="J37" s="42"/>
      <c r="K37" s="42"/>
      <c r="L37" s="42"/>
      <c r="M37" s="42"/>
      <c r="N37" s="7">
        <f t="shared" si="0"/>
        <v>2500</v>
      </c>
      <c r="Q37" s="66"/>
    </row>
    <row r="38" spans="1:17" x14ac:dyDescent="0.25">
      <c r="A38" s="6" t="s">
        <v>17</v>
      </c>
      <c r="B38" s="26" t="s">
        <v>701</v>
      </c>
      <c r="C38" s="7">
        <v>3000</v>
      </c>
      <c r="D38" s="7">
        <v>3000</v>
      </c>
      <c r="E38" s="7"/>
      <c r="F38" s="7"/>
      <c r="G38" s="7">
        <v>3000</v>
      </c>
      <c r="H38" s="7"/>
      <c r="I38" s="7"/>
      <c r="J38" s="42"/>
      <c r="K38" s="42"/>
      <c r="L38" s="42"/>
      <c r="M38" s="42"/>
      <c r="N38" s="7">
        <f t="shared" si="0"/>
        <v>9000</v>
      </c>
      <c r="Q38" s="66"/>
    </row>
    <row r="39" spans="1:17" x14ac:dyDescent="0.25">
      <c r="A39" s="6" t="s">
        <v>122</v>
      </c>
      <c r="B39" s="26" t="s">
        <v>702</v>
      </c>
      <c r="C39" s="7"/>
      <c r="D39" s="7"/>
      <c r="E39" s="7">
        <v>3000</v>
      </c>
      <c r="F39" s="7"/>
      <c r="G39" s="7">
        <v>2000</v>
      </c>
      <c r="H39" s="7">
        <v>1500</v>
      </c>
      <c r="I39" s="7">
        <v>2000</v>
      </c>
      <c r="J39" s="42"/>
      <c r="K39" s="42"/>
      <c r="L39" s="42"/>
      <c r="M39" s="42"/>
      <c r="N39" s="7">
        <f t="shared" si="0"/>
        <v>8500</v>
      </c>
      <c r="Q39" s="66"/>
    </row>
    <row r="40" spans="1:17" x14ac:dyDescent="0.25">
      <c r="A40" s="14" t="s">
        <v>904</v>
      </c>
      <c r="B40" s="26" t="s">
        <v>900</v>
      </c>
      <c r="C40" s="35"/>
      <c r="D40" s="35"/>
      <c r="E40" s="35"/>
      <c r="F40" s="35"/>
      <c r="G40" s="35"/>
      <c r="H40" s="35"/>
      <c r="I40" s="35"/>
      <c r="J40" s="44">
        <f>1250+1250+5000</f>
        <v>7500</v>
      </c>
      <c r="K40" s="44"/>
      <c r="L40" s="44"/>
      <c r="M40" s="44"/>
      <c r="N40" s="7">
        <f t="shared" si="0"/>
        <v>7500</v>
      </c>
      <c r="Q40" s="66"/>
    </row>
    <row r="41" spans="1:17" x14ac:dyDescent="0.25">
      <c r="A41" s="6" t="s">
        <v>18</v>
      </c>
      <c r="B41" s="26" t="s">
        <v>703</v>
      </c>
      <c r="C41" s="7"/>
      <c r="D41" s="7">
        <v>950</v>
      </c>
      <c r="E41" s="7"/>
      <c r="F41" s="7"/>
      <c r="G41" s="7"/>
      <c r="H41" s="7"/>
      <c r="I41" s="7"/>
      <c r="J41" s="42">
        <v>2200</v>
      </c>
      <c r="K41" s="42"/>
      <c r="L41" s="42"/>
      <c r="M41" s="42"/>
      <c r="N41" s="7">
        <f t="shared" si="0"/>
        <v>3150</v>
      </c>
      <c r="Q41" s="66"/>
    </row>
    <row r="42" spans="1:17" x14ac:dyDescent="0.25">
      <c r="A42" s="6" t="s">
        <v>19</v>
      </c>
      <c r="B42" s="26" t="s">
        <v>704</v>
      </c>
      <c r="C42" s="7">
        <v>2000</v>
      </c>
      <c r="D42" s="7">
        <v>2000</v>
      </c>
      <c r="E42" s="7">
        <v>2000</v>
      </c>
      <c r="F42" s="7">
        <v>2000</v>
      </c>
      <c r="G42" s="7">
        <v>2000</v>
      </c>
      <c r="H42" s="7">
        <v>2000</v>
      </c>
      <c r="I42" s="7"/>
      <c r="J42" s="42"/>
      <c r="K42" s="42"/>
      <c r="L42" s="42"/>
      <c r="M42" s="42"/>
      <c r="N42" s="7">
        <f t="shared" si="0"/>
        <v>12000</v>
      </c>
      <c r="Q42" s="66"/>
    </row>
    <row r="43" spans="1:17" x14ac:dyDescent="0.25">
      <c r="A43" s="6" t="s">
        <v>920</v>
      </c>
      <c r="B43" s="26" t="s">
        <v>921</v>
      </c>
      <c r="C43" s="7"/>
      <c r="D43" s="7"/>
      <c r="E43" s="7"/>
      <c r="F43" s="7"/>
      <c r="G43" s="7"/>
      <c r="H43" s="7"/>
      <c r="I43" s="7"/>
      <c r="J43" s="42">
        <v>5000</v>
      </c>
      <c r="K43" s="42">
        <v>5000</v>
      </c>
      <c r="L43" s="42">
        <v>7500</v>
      </c>
      <c r="M43" s="42"/>
      <c r="N43" s="7">
        <f t="shared" si="0"/>
        <v>17500</v>
      </c>
      <c r="Q43" s="66"/>
    </row>
    <row r="44" spans="1:17" x14ac:dyDescent="0.25">
      <c r="A44" s="6" t="s">
        <v>176</v>
      </c>
      <c r="B44" s="26" t="s">
        <v>705</v>
      </c>
      <c r="C44" s="7"/>
      <c r="D44" s="7"/>
      <c r="E44" s="7">
        <v>2500</v>
      </c>
      <c r="F44" s="7">
        <v>3000</v>
      </c>
      <c r="G44" s="7"/>
      <c r="H44" s="7">
        <v>3000</v>
      </c>
      <c r="I44" s="7">
        <v>3000</v>
      </c>
      <c r="J44" s="42">
        <v>3000</v>
      </c>
      <c r="K44" s="42">
        <v>3000</v>
      </c>
      <c r="L44" s="42"/>
      <c r="M44" s="42"/>
      <c r="N44" s="7">
        <f t="shared" si="0"/>
        <v>17500</v>
      </c>
      <c r="Q44" s="66"/>
    </row>
    <row r="45" spans="1:17" x14ac:dyDescent="0.25">
      <c r="A45" s="6" t="s">
        <v>20</v>
      </c>
      <c r="B45" s="26" t="s">
        <v>834</v>
      </c>
      <c r="C45" s="7">
        <v>2000</v>
      </c>
      <c r="D45" s="7">
        <v>2500</v>
      </c>
      <c r="E45" s="7">
        <v>2500</v>
      </c>
      <c r="F45" s="7">
        <v>2500</v>
      </c>
      <c r="G45" s="7">
        <v>2500</v>
      </c>
      <c r="H45" s="7">
        <v>2500</v>
      </c>
      <c r="I45" s="7">
        <v>2500</v>
      </c>
      <c r="J45" s="42">
        <v>2500</v>
      </c>
      <c r="K45" s="42">
        <v>3000</v>
      </c>
      <c r="L45" s="42">
        <v>3000</v>
      </c>
      <c r="M45" s="42"/>
      <c r="N45" s="7">
        <f t="shared" si="0"/>
        <v>25500</v>
      </c>
      <c r="Q45" s="66"/>
    </row>
    <row r="46" spans="1:17" x14ac:dyDescent="0.25">
      <c r="A46" s="6" t="s">
        <v>103</v>
      </c>
      <c r="B46" s="27" t="s">
        <v>706</v>
      </c>
      <c r="C46" s="7"/>
      <c r="D46" s="7"/>
      <c r="E46" s="7">
        <v>4000</v>
      </c>
      <c r="F46" s="7">
        <v>4000</v>
      </c>
      <c r="G46" s="7">
        <v>5000</v>
      </c>
      <c r="H46" s="7">
        <v>4000</v>
      </c>
      <c r="I46" s="7">
        <v>4000</v>
      </c>
      <c r="J46" s="42"/>
      <c r="K46" s="42"/>
      <c r="L46" s="42"/>
      <c r="M46" s="42"/>
      <c r="N46" s="7">
        <f t="shared" si="0"/>
        <v>21000</v>
      </c>
      <c r="Q46" s="66"/>
    </row>
    <row r="47" spans="1:17" x14ac:dyDescent="0.25">
      <c r="A47" s="6" t="s">
        <v>935</v>
      </c>
      <c r="B47" s="26" t="s">
        <v>936</v>
      </c>
      <c r="C47" s="7"/>
      <c r="D47" s="7"/>
      <c r="E47" s="7"/>
      <c r="F47" s="7"/>
      <c r="G47" s="7"/>
      <c r="H47" s="7"/>
      <c r="I47" s="7"/>
      <c r="J47" s="42"/>
      <c r="K47" s="42">
        <v>4000</v>
      </c>
      <c r="L47" s="42"/>
      <c r="M47" s="42"/>
      <c r="N47" s="7">
        <f t="shared" si="0"/>
        <v>4000</v>
      </c>
      <c r="Q47" s="66"/>
    </row>
    <row r="48" spans="1:17" x14ac:dyDescent="0.25">
      <c r="A48" s="6" t="s">
        <v>167</v>
      </c>
      <c r="B48" s="27" t="s">
        <v>707</v>
      </c>
      <c r="C48" s="7"/>
      <c r="D48" s="7"/>
      <c r="E48" s="7"/>
      <c r="F48" s="7"/>
      <c r="G48" s="7">
        <v>3000</v>
      </c>
      <c r="H48" s="7">
        <v>3000</v>
      </c>
      <c r="I48" s="7"/>
      <c r="J48" s="42">
        <v>4000</v>
      </c>
      <c r="K48" s="42"/>
      <c r="L48" s="42"/>
      <c r="M48" s="42"/>
      <c r="N48" s="7">
        <f t="shared" si="0"/>
        <v>10000</v>
      </c>
      <c r="Q48" s="66"/>
    </row>
    <row r="49" spans="1:17" x14ac:dyDescent="0.25">
      <c r="A49" s="6" t="s">
        <v>0</v>
      </c>
      <c r="B49" s="26" t="s">
        <v>835</v>
      </c>
      <c r="C49" s="7">
        <v>2000</v>
      </c>
      <c r="D49" s="7"/>
      <c r="E49" s="7"/>
      <c r="F49" s="7"/>
      <c r="G49" s="10"/>
      <c r="H49" s="10"/>
      <c r="I49" s="10"/>
      <c r="J49" s="45"/>
      <c r="K49" s="45"/>
      <c r="L49" s="45"/>
      <c r="M49" s="45"/>
      <c r="N49" s="7">
        <f t="shared" si="0"/>
        <v>2000</v>
      </c>
      <c r="Q49" s="66"/>
    </row>
    <row r="50" spans="1:17" x14ac:dyDescent="0.25">
      <c r="A50" s="6" t="s">
        <v>205</v>
      </c>
      <c r="B50" s="26" t="s">
        <v>951</v>
      </c>
      <c r="C50" s="7"/>
      <c r="D50" s="7"/>
      <c r="E50" s="7"/>
      <c r="F50" s="7"/>
      <c r="G50" s="10"/>
      <c r="H50" s="10">
        <v>1000</v>
      </c>
      <c r="I50" s="10"/>
      <c r="J50" s="45"/>
      <c r="K50" s="45"/>
      <c r="L50" s="45"/>
      <c r="M50" s="45"/>
      <c r="N50" s="7">
        <f t="shared" si="0"/>
        <v>1000</v>
      </c>
      <c r="Q50" s="66"/>
    </row>
    <row r="51" spans="1:17" x14ac:dyDescent="0.25">
      <c r="A51" s="6" t="s">
        <v>21</v>
      </c>
      <c r="B51" s="26" t="s">
        <v>846</v>
      </c>
      <c r="C51" s="7">
        <v>2000</v>
      </c>
      <c r="D51" s="7">
        <v>2500</v>
      </c>
      <c r="E51" s="7">
        <v>2500</v>
      </c>
      <c r="F51" s="7">
        <v>2500</v>
      </c>
      <c r="G51" s="7">
        <v>2500</v>
      </c>
      <c r="H51" s="7">
        <v>2500</v>
      </c>
      <c r="I51" s="7">
        <v>2500</v>
      </c>
      <c r="J51" s="42">
        <v>2500</v>
      </c>
      <c r="K51" s="42">
        <v>3000</v>
      </c>
      <c r="L51" s="42">
        <v>3000</v>
      </c>
      <c r="M51" s="42"/>
      <c r="N51" s="7">
        <f t="shared" si="0"/>
        <v>25500</v>
      </c>
      <c r="Q51" s="66"/>
    </row>
    <row r="52" spans="1:17" x14ac:dyDescent="0.25">
      <c r="A52" s="6" t="s">
        <v>22</v>
      </c>
      <c r="B52" s="26" t="s">
        <v>847</v>
      </c>
      <c r="C52" s="7">
        <v>2000</v>
      </c>
      <c r="D52" s="7">
        <v>2500</v>
      </c>
      <c r="E52" s="7">
        <v>2500</v>
      </c>
      <c r="F52" s="7">
        <v>2500</v>
      </c>
      <c r="G52" s="7">
        <v>2500</v>
      </c>
      <c r="H52" s="7">
        <v>2500</v>
      </c>
      <c r="I52" s="7">
        <v>2500</v>
      </c>
      <c r="J52" s="42">
        <v>2500</v>
      </c>
      <c r="K52" s="42">
        <v>3000</v>
      </c>
      <c r="L52" s="42">
        <v>3000</v>
      </c>
      <c r="M52" s="42"/>
      <c r="N52" s="7">
        <f t="shared" si="0"/>
        <v>25500</v>
      </c>
      <c r="Q52" s="66"/>
    </row>
    <row r="53" spans="1:17" x14ac:dyDescent="0.25">
      <c r="A53" s="6" t="s">
        <v>23</v>
      </c>
      <c r="B53" s="26" t="s">
        <v>848</v>
      </c>
      <c r="C53" s="7">
        <v>2000</v>
      </c>
      <c r="D53" s="7">
        <v>2500</v>
      </c>
      <c r="E53" s="7">
        <v>2500</v>
      </c>
      <c r="F53" s="7">
        <v>2500</v>
      </c>
      <c r="G53" s="7">
        <v>2500</v>
      </c>
      <c r="H53" s="7">
        <v>2500</v>
      </c>
      <c r="I53" s="7">
        <v>2500</v>
      </c>
      <c r="J53" s="42">
        <v>2500</v>
      </c>
      <c r="K53" s="42">
        <v>3000</v>
      </c>
      <c r="L53" s="42">
        <v>3000</v>
      </c>
      <c r="M53" s="42"/>
      <c r="N53" s="7">
        <f t="shared" si="0"/>
        <v>25500</v>
      </c>
      <c r="Q53" s="66"/>
    </row>
    <row r="54" spans="1:17" x14ac:dyDescent="0.25">
      <c r="A54" s="6" t="s">
        <v>24</v>
      </c>
      <c r="B54" s="26" t="s">
        <v>708</v>
      </c>
      <c r="C54" s="7">
        <v>3000</v>
      </c>
      <c r="D54" s="7">
        <v>3000</v>
      </c>
      <c r="E54" s="7">
        <v>3000</v>
      </c>
      <c r="F54" s="7">
        <v>3000</v>
      </c>
      <c r="G54" s="7">
        <v>3000</v>
      </c>
      <c r="H54" s="7">
        <v>3000</v>
      </c>
      <c r="I54" s="7">
        <v>3000</v>
      </c>
      <c r="J54" s="42">
        <f>1000+2000</f>
        <v>3000</v>
      </c>
      <c r="K54" s="42">
        <v>4000</v>
      </c>
      <c r="L54" s="42">
        <f>5000+1500</f>
        <v>6500</v>
      </c>
      <c r="M54" s="42"/>
      <c r="N54" s="7">
        <f t="shared" si="0"/>
        <v>34500</v>
      </c>
      <c r="Q54" s="66"/>
    </row>
    <row r="55" spans="1:17" x14ac:dyDescent="0.25">
      <c r="A55" s="6" t="s">
        <v>25</v>
      </c>
      <c r="B55" s="26" t="s">
        <v>849</v>
      </c>
      <c r="C55" s="7">
        <v>2000</v>
      </c>
      <c r="D55" s="7">
        <v>2500</v>
      </c>
      <c r="E55" s="7">
        <v>2500</v>
      </c>
      <c r="F55" s="7">
        <v>2500</v>
      </c>
      <c r="G55" s="7">
        <v>2500</v>
      </c>
      <c r="H55" s="7">
        <v>2500</v>
      </c>
      <c r="I55" s="7">
        <v>2500</v>
      </c>
      <c r="J55" s="42">
        <v>2500</v>
      </c>
      <c r="K55" s="42">
        <v>3000</v>
      </c>
      <c r="L55" s="42">
        <v>3000</v>
      </c>
      <c r="M55" s="42"/>
      <c r="N55" s="7">
        <f t="shared" si="0"/>
        <v>25500</v>
      </c>
      <c r="Q55" s="66"/>
    </row>
    <row r="56" spans="1:17" x14ac:dyDescent="0.25">
      <c r="A56" s="6" t="s">
        <v>102</v>
      </c>
      <c r="B56" s="27" t="s">
        <v>709</v>
      </c>
      <c r="C56" s="7"/>
      <c r="D56" s="7"/>
      <c r="E56" s="7">
        <v>3000</v>
      </c>
      <c r="F56" s="7"/>
      <c r="G56" s="7"/>
      <c r="H56" s="7">
        <v>3000</v>
      </c>
      <c r="I56" s="7">
        <v>3000</v>
      </c>
      <c r="J56" s="42"/>
      <c r="K56" s="42">
        <v>3000</v>
      </c>
      <c r="L56" s="42">
        <v>3000</v>
      </c>
      <c r="M56" s="42"/>
      <c r="N56" s="7">
        <f t="shared" si="0"/>
        <v>15000</v>
      </c>
      <c r="Q56" s="66"/>
    </row>
    <row r="57" spans="1:17" x14ac:dyDescent="0.25">
      <c r="A57" s="56" t="s">
        <v>937</v>
      </c>
      <c r="B57" s="57" t="s">
        <v>938</v>
      </c>
      <c r="C57" s="58"/>
      <c r="D57" s="58"/>
      <c r="E57" s="58"/>
      <c r="F57" s="58"/>
      <c r="G57" s="58"/>
      <c r="H57" s="58"/>
      <c r="I57" s="58"/>
      <c r="J57" s="59"/>
      <c r="K57" s="59">
        <v>2100</v>
      </c>
      <c r="L57" s="59"/>
      <c r="M57" s="59"/>
      <c r="N57" s="7">
        <f t="shared" si="0"/>
        <v>2100</v>
      </c>
      <c r="Q57" s="66"/>
    </row>
    <row r="58" spans="1:17" x14ac:dyDescent="0.25">
      <c r="A58" s="6" t="s">
        <v>26</v>
      </c>
      <c r="B58" s="27" t="s">
        <v>710</v>
      </c>
      <c r="C58" s="7"/>
      <c r="D58" s="7">
        <v>5000</v>
      </c>
      <c r="E58" s="7"/>
      <c r="F58" s="7"/>
      <c r="G58" s="7"/>
      <c r="H58" s="7"/>
      <c r="I58" s="7"/>
      <c r="J58" s="42"/>
      <c r="K58" s="42"/>
      <c r="L58" s="42"/>
      <c r="M58" s="42"/>
      <c r="N58" s="7">
        <f t="shared" si="0"/>
        <v>5000</v>
      </c>
      <c r="Q58" s="66"/>
    </row>
    <row r="59" spans="1:17" x14ac:dyDescent="0.25">
      <c r="A59" s="6" t="s">
        <v>189</v>
      </c>
      <c r="B59" s="26" t="s">
        <v>711</v>
      </c>
      <c r="C59" s="7"/>
      <c r="D59" s="7"/>
      <c r="E59" s="7"/>
      <c r="F59" s="7"/>
      <c r="G59" s="7"/>
      <c r="H59" s="7">
        <v>2000</v>
      </c>
      <c r="I59" s="7"/>
      <c r="J59" s="42"/>
      <c r="K59" s="42"/>
      <c r="L59" s="42"/>
      <c r="M59" s="42"/>
      <c r="N59" s="7">
        <f t="shared" si="0"/>
        <v>2000</v>
      </c>
      <c r="Q59" s="66"/>
    </row>
    <row r="60" spans="1:17" x14ac:dyDescent="0.25">
      <c r="A60" s="6" t="s">
        <v>27</v>
      </c>
      <c r="B60" s="27" t="s">
        <v>713</v>
      </c>
      <c r="C60" s="7"/>
      <c r="D60" s="7">
        <v>4000</v>
      </c>
      <c r="E60" s="7">
        <v>4000</v>
      </c>
      <c r="F60" s="7"/>
      <c r="G60" s="7"/>
      <c r="H60" s="7">
        <v>4000</v>
      </c>
      <c r="I60" s="7"/>
      <c r="J60" s="42"/>
      <c r="K60" s="42">
        <v>3000</v>
      </c>
      <c r="L60" s="42"/>
      <c r="M60" s="42">
        <v>4000</v>
      </c>
      <c r="N60" s="7">
        <f t="shared" si="0"/>
        <v>19000</v>
      </c>
      <c r="Q60" s="66"/>
    </row>
    <row r="61" spans="1:17" x14ac:dyDescent="0.25">
      <c r="A61" s="6" t="s">
        <v>28</v>
      </c>
      <c r="B61" s="27" t="s">
        <v>714</v>
      </c>
      <c r="C61" s="7"/>
      <c r="D61" s="7">
        <v>3000</v>
      </c>
      <c r="E61" s="7"/>
      <c r="F61" s="7">
        <v>2000</v>
      </c>
      <c r="G61" s="7">
        <v>3500</v>
      </c>
      <c r="H61" s="7">
        <v>3500</v>
      </c>
      <c r="I61" s="7">
        <v>3000</v>
      </c>
      <c r="J61" s="42">
        <v>3000</v>
      </c>
      <c r="K61" s="42">
        <v>3500</v>
      </c>
      <c r="L61" s="42"/>
      <c r="M61" s="42">
        <v>4500</v>
      </c>
      <c r="N61" s="7">
        <f t="shared" si="0"/>
        <v>26000</v>
      </c>
      <c r="Q61" s="66"/>
    </row>
    <row r="62" spans="1:17" x14ac:dyDescent="0.25">
      <c r="A62" s="6" t="s">
        <v>146</v>
      </c>
      <c r="B62" s="26" t="s">
        <v>715</v>
      </c>
      <c r="C62" s="7"/>
      <c r="D62" s="7"/>
      <c r="E62" s="7"/>
      <c r="F62" s="7">
        <v>1500</v>
      </c>
      <c r="G62" s="7"/>
      <c r="H62" s="7"/>
      <c r="I62" s="7"/>
      <c r="J62" s="42"/>
      <c r="K62" s="42"/>
      <c r="L62" s="42"/>
      <c r="M62" s="42"/>
      <c r="N62" s="7">
        <f t="shared" si="0"/>
        <v>1500</v>
      </c>
      <c r="Q62" s="66"/>
    </row>
    <row r="63" spans="1:17" x14ac:dyDescent="0.25">
      <c r="A63" s="6" t="s">
        <v>29</v>
      </c>
      <c r="B63" s="26" t="s">
        <v>850</v>
      </c>
      <c r="C63" s="7">
        <v>2000</v>
      </c>
      <c r="D63" s="7">
        <v>2500</v>
      </c>
      <c r="E63" s="7">
        <v>2500</v>
      </c>
      <c r="F63" s="7">
        <v>2500</v>
      </c>
      <c r="G63" s="7">
        <v>2500</v>
      </c>
      <c r="H63" s="7">
        <v>2500</v>
      </c>
      <c r="I63" s="7">
        <v>2500</v>
      </c>
      <c r="J63" s="42">
        <v>2500</v>
      </c>
      <c r="K63" s="42">
        <v>3000</v>
      </c>
      <c r="L63" s="42">
        <v>3000</v>
      </c>
      <c r="M63" s="42"/>
      <c r="N63" s="7">
        <f t="shared" si="0"/>
        <v>25500</v>
      </c>
      <c r="Q63" s="66"/>
    </row>
    <row r="64" spans="1:17" x14ac:dyDescent="0.25">
      <c r="A64" s="6" t="s">
        <v>178</v>
      </c>
      <c r="B64" s="27" t="s">
        <v>716</v>
      </c>
      <c r="C64" s="7"/>
      <c r="D64" s="7"/>
      <c r="E64" s="7"/>
      <c r="F64" s="7"/>
      <c r="G64" s="7"/>
      <c r="H64" s="7">
        <v>1500</v>
      </c>
      <c r="I64" s="7"/>
      <c r="J64" s="42"/>
      <c r="K64" s="42"/>
      <c r="L64" s="42"/>
      <c r="M64" s="42"/>
      <c r="N64" s="7">
        <f t="shared" si="0"/>
        <v>1500</v>
      </c>
      <c r="Q64" s="66"/>
    </row>
    <row r="65" spans="1:17" x14ac:dyDescent="0.25">
      <c r="A65" s="6" t="s">
        <v>30</v>
      </c>
      <c r="B65" s="26" t="s">
        <v>851</v>
      </c>
      <c r="C65" s="7">
        <v>2000</v>
      </c>
      <c r="D65" s="7">
        <v>2500</v>
      </c>
      <c r="E65" s="7">
        <v>2500</v>
      </c>
      <c r="F65" s="7">
        <v>2500</v>
      </c>
      <c r="G65" s="7">
        <v>2500</v>
      </c>
      <c r="H65" s="7">
        <v>2500</v>
      </c>
      <c r="I65" s="7">
        <v>2500</v>
      </c>
      <c r="J65" s="42">
        <v>2500</v>
      </c>
      <c r="K65" s="42">
        <v>3000</v>
      </c>
      <c r="L65" s="42">
        <v>3000</v>
      </c>
      <c r="M65" s="42"/>
      <c r="N65" s="7">
        <f t="shared" si="0"/>
        <v>25500</v>
      </c>
      <c r="Q65" s="66"/>
    </row>
    <row r="66" spans="1:17" x14ac:dyDescent="0.25">
      <c r="A66" s="6" t="s">
        <v>31</v>
      </c>
      <c r="B66" s="26" t="s">
        <v>852</v>
      </c>
      <c r="C66" s="7">
        <v>2000</v>
      </c>
      <c r="D66" s="7">
        <v>2500</v>
      </c>
      <c r="E66" s="7">
        <v>2500</v>
      </c>
      <c r="F66" s="7">
        <v>2500</v>
      </c>
      <c r="G66" s="7">
        <v>2500</v>
      </c>
      <c r="H66" s="7">
        <v>2500</v>
      </c>
      <c r="I66" s="7">
        <v>2500</v>
      </c>
      <c r="J66" s="42">
        <v>2500</v>
      </c>
      <c r="K66" s="42">
        <v>3000</v>
      </c>
      <c r="L66" s="42">
        <v>3000</v>
      </c>
      <c r="M66" s="42"/>
      <c r="N66" s="7">
        <f t="shared" si="0"/>
        <v>25500</v>
      </c>
      <c r="Q66" s="66"/>
    </row>
    <row r="67" spans="1:17" x14ac:dyDescent="0.25">
      <c r="A67" s="6" t="s">
        <v>32</v>
      </c>
      <c r="B67" s="26" t="s">
        <v>853</v>
      </c>
      <c r="C67" s="7">
        <v>2000</v>
      </c>
      <c r="D67" s="7">
        <v>2500</v>
      </c>
      <c r="E67" s="7">
        <v>2500</v>
      </c>
      <c r="F67" s="7">
        <v>2500</v>
      </c>
      <c r="G67" s="7">
        <v>2500</v>
      </c>
      <c r="H67" s="7">
        <v>2500</v>
      </c>
      <c r="I67" s="7">
        <v>2500</v>
      </c>
      <c r="J67" s="42">
        <v>2500</v>
      </c>
      <c r="K67" s="42">
        <v>3000</v>
      </c>
      <c r="L67" s="42">
        <v>3000</v>
      </c>
      <c r="M67" s="42"/>
      <c r="N67" s="7">
        <f t="shared" si="0"/>
        <v>25500</v>
      </c>
      <c r="Q67" s="66"/>
    </row>
    <row r="68" spans="1:17" x14ac:dyDescent="0.25">
      <c r="A68" s="6" t="s">
        <v>33</v>
      </c>
      <c r="B68" s="26" t="s">
        <v>854</v>
      </c>
      <c r="C68" s="7">
        <v>2000</v>
      </c>
      <c r="D68" s="7">
        <v>2500</v>
      </c>
      <c r="E68" s="7">
        <v>2500</v>
      </c>
      <c r="F68" s="7">
        <v>2500</v>
      </c>
      <c r="G68" s="7">
        <v>2500</v>
      </c>
      <c r="H68" s="7">
        <v>2500</v>
      </c>
      <c r="I68" s="7">
        <v>2500</v>
      </c>
      <c r="J68" s="42">
        <v>2500</v>
      </c>
      <c r="K68" s="42">
        <v>3000</v>
      </c>
      <c r="L68" s="42">
        <v>3000</v>
      </c>
      <c r="M68" s="42"/>
      <c r="N68" s="7">
        <f t="shared" si="0"/>
        <v>25500</v>
      </c>
      <c r="Q68" s="66"/>
    </row>
    <row r="69" spans="1:17" x14ac:dyDescent="0.25">
      <c r="A69" s="6" t="s">
        <v>34</v>
      </c>
      <c r="B69" s="26" t="s">
        <v>855</v>
      </c>
      <c r="C69" s="7">
        <v>2000</v>
      </c>
      <c r="D69" s="7">
        <v>2500</v>
      </c>
      <c r="E69" s="7">
        <v>2500</v>
      </c>
      <c r="F69" s="7">
        <v>2500</v>
      </c>
      <c r="G69" s="7">
        <v>2500</v>
      </c>
      <c r="H69" s="7">
        <v>2500</v>
      </c>
      <c r="I69" s="7"/>
      <c r="J69" s="42"/>
      <c r="K69" s="42"/>
      <c r="L69" s="42"/>
      <c r="M69" s="42"/>
      <c r="N69" s="7">
        <f t="shared" si="0"/>
        <v>14500</v>
      </c>
      <c r="Q69" s="66"/>
    </row>
    <row r="70" spans="1:17" x14ac:dyDescent="0.25">
      <c r="A70" s="6" t="s">
        <v>35</v>
      </c>
      <c r="B70" s="26" t="s">
        <v>717</v>
      </c>
      <c r="C70" s="7"/>
      <c r="D70" s="7">
        <v>2500</v>
      </c>
      <c r="E70" s="7"/>
      <c r="F70" s="7"/>
      <c r="G70" s="7">
        <v>2000</v>
      </c>
      <c r="H70" s="7"/>
      <c r="I70" s="7"/>
      <c r="J70" s="42"/>
      <c r="K70" s="42"/>
      <c r="L70" s="42"/>
      <c r="M70" s="42"/>
      <c r="N70" s="7">
        <f t="shared" si="0"/>
        <v>4500</v>
      </c>
      <c r="Q70" s="66"/>
    </row>
    <row r="71" spans="1:17" x14ac:dyDescent="0.25">
      <c r="A71" s="6" t="s">
        <v>36</v>
      </c>
      <c r="B71" s="26" t="s">
        <v>856</v>
      </c>
      <c r="C71" s="7">
        <v>2000</v>
      </c>
      <c r="D71" s="7">
        <v>2500</v>
      </c>
      <c r="E71" s="7">
        <v>2500</v>
      </c>
      <c r="F71" s="7">
        <v>2500</v>
      </c>
      <c r="G71" s="7">
        <v>2500</v>
      </c>
      <c r="H71" s="7">
        <v>2500</v>
      </c>
      <c r="I71" s="7">
        <v>2500</v>
      </c>
      <c r="J71" s="42">
        <v>2500</v>
      </c>
      <c r="K71" s="42">
        <v>3000</v>
      </c>
      <c r="L71" s="42">
        <v>3000</v>
      </c>
      <c r="M71" s="42"/>
      <c r="N71" s="7">
        <f t="shared" ref="N71:N134" si="1">SUM(C71:M71)</f>
        <v>25500</v>
      </c>
      <c r="Q71" s="66"/>
    </row>
    <row r="72" spans="1:17" x14ac:dyDescent="0.25">
      <c r="A72" s="6" t="s">
        <v>37</v>
      </c>
      <c r="B72" s="27" t="s">
        <v>718</v>
      </c>
      <c r="C72" s="7"/>
      <c r="D72" s="7">
        <v>4200</v>
      </c>
      <c r="E72" s="7">
        <v>4200</v>
      </c>
      <c r="F72" s="7">
        <v>4200</v>
      </c>
      <c r="G72" s="7"/>
      <c r="H72" s="7">
        <v>3000</v>
      </c>
      <c r="I72" s="7">
        <v>2000</v>
      </c>
      <c r="J72" s="42">
        <v>2000</v>
      </c>
      <c r="K72" s="42">
        <v>4800</v>
      </c>
      <c r="L72" s="42">
        <v>4887.67</v>
      </c>
      <c r="M72" s="42">
        <v>4858.97</v>
      </c>
      <c r="N72" s="7">
        <f t="shared" si="1"/>
        <v>34146.639999999999</v>
      </c>
      <c r="Q72" s="66"/>
    </row>
    <row r="73" spans="1:17" x14ac:dyDescent="0.25">
      <c r="A73" s="6" t="s">
        <v>340</v>
      </c>
      <c r="B73" s="26" t="s">
        <v>977</v>
      </c>
      <c r="C73" s="7"/>
      <c r="D73" s="7"/>
      <c r="E73" s="7"/>
      <c r="F73" s="7"/>
      <c r="G73" s="7"/>
      <c r="H73" s="7"/>
      <c r="I73" s="7">
        <v>3000</v>
      </c>
      <c r="J73" s="42"/>
      <c r="K73" s="42"/>
      <c r="L73" s="42"/>
      <c r="M73" s="42"/>
      <c r="N73" s="7">
        <f t="shared" si="1"/>
        <v>3000</v>
      </c>
      <c r="Q73" s="66"/>
    </row>
    <row r="74" spans="1:17" ht="15.75" customHeight="1" x14ac:dyDescent="0.25">
      <c r="A74" s="56" t="s">
        <v>939</v>
      </c>
      <c r="B74" s="57" t="s">
        <v>940</v>
      </c>
      <c r="C74" s="58"/>
      <c r="D74" s="58"/>
      <c r="E74" s="58"/>
      <c r="F74" s="58"/>
      <c r="G74" s="58"/>
      <c r="H74" s="58"/>
      <c r="I74" s="58"/>
      <c r="J74" s="59"/>
      <c r="K74" s="59">
        <v>5000</v>
      </c>
      <c r="L74" s="59">
        <v>5000</v>
      </c>
      <c r="M74" s="59"/>
      <c r="N74" s="7">
        <f t="shared" si="1"/>
        <v>10000</v>
      </c>
      <c r="Q74" s="66"/>
    </row>
    <row r="75" spans="1:17" x14ac:dyDescent="0.25">
      <c r="A75" s="14" t="s">
        <v>190</v>
      </c>
      <c r="B75" s="27" t="s">
        <v>719</v>
      </c>
      <c r="C75" s="7"/>
      <c r="D75" s="7">
        <v>4000</v>
      </c>
      <c r="E75" s="7"/>
      <c r="F75" s="7">
        <v>5000</v>
      </c>
      <c r="G75" s="7">
        <v>5000</v>
      </c>
      <c r="H75" s="7">
        <v>5000</v>
      </c>
      <c r="I75" s="7">
        <v>5000</v>
      </c>
      <c r="J75" s="42">
        <v>5000</v>
      </c>
      <c r="K75" s="42"/>
      <c r="L75" s="42">
        <v>5000</v>
      </c>
      <c r="M75" s="42"/>
      <c r="N75" s="7">
        <f t="shared" si="1"/>
        <v>34000</v>
      </c>
      <c r="Q75" s="66"/>
    </row>
    <row r="76" spans="1:17" x14ac:dyDescent="0.25">
      <c r="A76" s="6" t="s">
        <v>38</v>
      </c>
      <c r="B76" s="27" t="s">
        <v>720</v>
      </c>
      <c r="C76" s="7"/>
      <c r="D76" s="7">
        <v>3000</v>
      </c>
      <c r="E76" s="7">
        <v>3000</v>
      </c>
      <c r="F76" s="7">
        <v>0</v>
      </c>
      <c r="G76" s="7">
        <v>5000</v>
      </c>
      <c r="H76" s="7">
        <v>3500</v>
      </c>
      <c r="I76" s="7">
        <v>3500</v>
      </c>
      <c r="J76" s="42"/>
      <c r="K76" s="42"/>
      <c r="L76" s="42"/>
      <c r="M76" s="42"/>
      <c r="N76" s="7">
        <f t="shared" si="1"/>
        <v>18000</v>
      </c>
      <c r="Q76" s="66"/>
    </row>
    <row r="77" spans="1:17" x14ac:dyDescent="0.25">
      <c r="A77" s="14" t="s">
        <v>191</v>
      </c>
      <c r="B77" s="27" t="s">
        <v>721</v>
      </c>
      <c r="C77" s="7">
        <v>3000</v>
      </c>
      <c r="D77" s="7"/>
      <c r="E77" s="7"/>
      <c r="F77" s="7"/>
      <c r="G77" s="7"/>
      <c r="H77" s="7">
        <v>3000</v>
      </c>
      <c r="I77" s="7"/>
      <c r="J77" s="42">
        <f>1250+1500</f>
        <v>2750</v>
      </c>
      <c r="K77" s="42">
        <v>2000</v>
      </c>
      <c r="L77" s="42">
        <f>1500+2500</f>
        <v>4000</v>
      </c>
      <c r="M77" s="42"/>
      <c r="N77" s="7">
        <f t="shared" si="1"/>
        <v>14750</v>
      </c>
      <c r="Q77" s="66"/>
    </row>
    <row r="78" spans="1:17" x14ac:dyDescent="0.25">
      <c r="A78" s="6" t="s">
        <v>183</v>
      </c>
      <c r="B78" s="27" t="s">
        <v>722</v>
      </c>
      <c r="C78" s="7"/>
      <c r="D78" s="7"/>
      <c r="E78" s="7"/>
      <c r="F78" s="7"/>
      <c r="G78" s="7"/>
      <c r="H78" s="7">
        <v>1000</v>
      </c>
      <c r="I78" s="7">
        <v>1000</v>
      </c>
      <c r="J78" s="42"/>
      <c r="K78" s="42">
        <v>2000</v>
      </c>
      <c r="L78" s="42"/>
      <c r="M78" s="42"/>
      <c r="N78" s="7">
        <f t="shared" si="1"/>
        <v>4000</v>
      </c>
      <c r="Q78" s="66"/>
    </row>
    <row r="79" spans="1:17" x14ac:dyDescent="0.25">
      <c r="A79" s="6" t="s">
        <v>106</v>
      </c>
      <c r="B79" s="27" t="s">
        <v>723</v>
      </c>
      <c r="C79" s="7"/>
      <c r="D79" s="7"/>
      <c r="E79" s="7">
        <v>3000</v>
      </c>
      <c r="F79" s="7">
        <v>3000</v>
      </c>
      <c r="G79" s="7"/>
      <c r="H79" s="7"/>
      <c r="I79" s="7"/>
      <c r="J79" s="42"/>
      <c r="K79" s="42"/>
      <c r="L79" s="42"/>
      <c r="M79" s="42"/>
      <c r="N79" s="7">
        <f t="shared" si="1"/>
        <v>6000</v>
      </c>
      <c r="Q79" s="66"/>
    </row>
    <row r="80" spans="1:17" x14ac:dyDescent="0.25">
      <c r="A80" s="6" t="s">
        <v>896</v>
      </c>
      <c r="B80" s="26" t="s">
        <v>897</v>
      </c>
      <c r="C80" s="7"/>
      <c r="D80" s="7"/>
      <c r="E80" s="7"/>
      <c r="F80" s="7"/>
      <c r="G80" s="7"/>
      <c r="H80" s="7"/>
      <c r="I80" s="7"/>
      <c r="J80" s="42">
        <v>2000</v>
      </c>
      <c r="K80" s="42"/>
      <c r="L80" s="42"/>
      <c r="M80" s="42"/>
      <c r="N80" s="7">
        <f t="shared" si="1"/>
        <v>2000</v>
      </c>
      <c r="Q80" s="66"/>
    </row>
    <row r="81" spans="1:17" x14ac:dyDescent="0.25">
      <c r="A81" s="6" t="s">
        <v>116</v>
      </c>
      <c r="B81" s="27" t="s">
        <v>724</v>
      </c>
      <c r="C81" s="7"/>
      <c r="D81" s="7"/>
      <c r="E81" s="7">
        <v>3000</v>
      </c>
      <c r="F81" s="7">
        <v>3500</v>
      </c>
      <c r="G81" s="7">
        <v>3000</v>
      </c>
      <c r="H81" s="7">
        <v>3000</v>
      </c>
      <c r="I81" s="7"/>
      <c r="J81" s="42">
        <v>3000</v>
      </c>
      <c r="K81" s="42"/>
      <c r="L81" s="42"/>
      <c r="M81" s="42"/>
      <c r="N81" s="7">
        <f t="shared" si="1"/>
        <v>15500</v>
      </c>
      <c r="Q81" s="66"/>
    </row>
    <row r="82" spans="1:17" x14ac:dyDescent="0.25">
      <c r="A82" s="6" t="s">
        <v>953</v>
      </c>
      <c r="B82" s="27" t="s">
        <v>724</v>
      </c>
      <c r="C82" s="64"/>
      <c r="D82" s="64"/>
      <c r="E82" s="64"/>
      <c r="F82" s="64"/>
      <c r="G82" s="64"/>
      <c r="H82" s="64"/>
      <c r="I82" s="64"/>
      <c r="J82" s="65"/>
      <c r="K82" s="65"/>
      <c r="L82" s="42">
        <v>2000</v>
      </c>
      <c r="M82" s="42"/>
      <c r="N82" s="7">
        <f t="shared" si="1"/>
        <v>2000</v>
      </c>
      <c r="Q82" s="66"/>
    </row>
    <row r="83" spans="1:17" x14ac:dyDescent="0.25">
      <c r="A83" s="6" t="s">
        <v>134</v>
      </c>
      <c r="B83" s="27" t="s">
        <v>725</v>
      </c>
      <c r="C83" s="7"/>
      <c r="D83" s="7"/>
      <c r="E83" s="7"/>
      <c r="F83" s="7">
        <v>2500</v>
      </c>
      <c r="G83" s="7"/>
      <c r="H83" s="7"/>
      <c r="I83" s="7"/>
      <c r="J83" s="42"/>
      <c r="K83" s="42"/>
      <c r="L83" s="42"/>
      <c r="M83" s="42"/>
      <c r="N83" s="7">
        <f t="shared" si="1"/>
        <v>2500</v>
      </c>
      <c r="Q83" s="66"/>
    </row>
    <row r="84" spans="1:17" x14ac:dyDescent="0.25">
      <c r="A84" s="6" t="s">
        <v>182</v>
      </c>
      <c r="B84" s="27" t="s">
        <v>726</v>
      </c>
      <c r="C84" s="7"/>
      <c r="D84" s="7"/>
      <c r="E84" s="7">
        <v>5000</v>
      </c>
      <c r="F84" s="7"/>
      <c r="G84" s="7"/>
      <c r="H84" s="7"/>
      <c r="I84" s="7"/>
      <c r="J84" s="42"/>
      <c r="K84" s="42"/>
      <c r="L84" s="42"/>
      <c r="M84" s="42"/>
      <c r="N84" s="7">
        <f t="shared" si="1"/>
        <v>5000</v>
      </c>
      <c r="Q84" s="66"/>
    </row>
    <row r="85" spans="1:17" x14ac:dyDescent="0.25">
      <c r="A85" s="6" t="s">
        <v>956</v>
      </c>
      <c r="B85" s="26" t="s">
        <v>957</v>
      </c>
      <c r="C85" s="64"/>
      <c r="D85" s="64"/>
      <c r="E85" s="64"/>
      <c r="F85" s="64"/>
      <c r="G85" s="64"/>
      <c r="H85" s="64"/>
      <c r="I85" s="64"/>
      <c r="J85" s="65"/>
      <c r="K85" s="65"/>
      <c r="L85" s="42">
        <v>2000</v>
      </c>
      <c r="M85" s="42"/>
      <c r="N85" s="7">
        <f t="shared" si="1"/>
        <v>2000</v>
      </c>
      <c r="Q85" s="66"/>
    </row>
    <row r="86" spans="1:17" x14ac:dyDescent="0.25">
      <c r="A86" s="6" t="s">
        <v>39</v>
      </c>
      <c r="B86" s="26" t="s">
        <v>857</v>
      </c>
      <c r="C86" s="7">
        <v>2000</v>
      </c>
      <c r="D86" s="7">
        <v>2500</v>
      </c>
      <c r="E86" s="7">
        <v>2500</v>
      </c>
      <c r="F86" s="7">
        <v>2500</v>
      </c>
      <c r="G86" s="7">
        <v>2500</v>
      </c>
      <c r="H86" s="7">
        <v>2500</v>
      </c>
      <c r="I86" s="7">
        <v>2500</v>
      </c>
      <c r="J86" s="42">
        <v>2500</v>
      </c>
      <c r="K86" s="42">
        <v>3000</v>
      </c>
      <c r="L86" s="42">
        <v>3000</v>
      </c>
      <c r="M86" s="42"/>
      <c r="N86" s="7">
        <f t="shared" si="1"/>
        <v>25500</v>
      </c>
      <c r="Q86" s="66"/>
    </row>
    <row r="87" spans="1:17" x14ac:dyDescent="0.25">
      <c r="A87" s="6" t="s">
        <v>115</v>
      </c>
      <c r="B87" s="26" t="s">
        <v>858</v>
      </c>
      <c r="C87" s="7"/>
      <c r="D87" s="7"/>
      <c r="E87" s="7">
        <v>3000</v>
      </c>
      <c r="F87" s="7">
        <v>2000</v>
      </c>
      <c r="G87" s="7">
        <v>2000</v>
      </c>
      <c r="H87" s="7">
        <v>2000</v>
      </c>
      <c r="I87" s="7"/>
      <c r="J87" s="42"/>
      <c r="K87" s="42">
        <v>3000</v>
      </c>
      <c r="L87" s="42">
        <v>3000</v>
      </c>
      <c r="M87" s="42"/>
      <c r="N87" s="7">
        <f t="shared" si="1"/>
        <v>15000</v>
      </c>
      <c r="Q87" s="66"/>
    </row>
    <row r="88" spans="1:17" x14ac:dyDescent="0.25">
      <c r="A88" s="6" t="s">
        <v>199</v>
      </c>
      <c r="B88" s="26" t="s">
        <v>857</v>
      </c>
      <c r="C88" s="7"/>
      <c r="D88" s="7"/>
      <c r="E88" s="7"/>
      <c r="F88" s="7"/>
      <c r="G88" s="7"/>
      <c r="H88" s="7">
        <v>2500</v>
      </c>
      <c r="I88" s="7">
        <v>2500</v>
      </c>
      <c r="J88" s="42">
        <v>2500</v>
      </c>
      <c r="K88" s="42"/>
      <c r="L88" s="42"/>
      <c r="M88" s="42"/>
      <c r="N88" s="7">
        <f t="shared" si="1"/>
        <v>7500</v>
      </c>
      <c r="Q88" s="66"/>
    </row>
    <row r="89" spans="1:17" x14ac:dyDescent="0.25">
      <c r="A89" s="6" t="s">
        <v>40</v>
      </c>
      <c r="B89" s="26" t="s">
        <v>859</v>
      </c>
      <c r="C89" s="7">
        <v>2000</v>
      </c>
      <c r="D89" s="7">
        <v>2500</v>
      </c>
      <c r="E89" s="7">
        <v>2500</v>
      </c>
      <c r="F89" s="7">
        <v>2500</v>
      </c>
      <c r="G89" s="7">
        <v>2500</v>
      </c>
      <c r="H89" s="7">
        <v>2500</v>
      </c>
      <c r="I89" s="7">
        <v>2500</v>
      </c>
      <c r="J89" s="42">
        <v>2500</v>
      </c>
      <c r="K89" s="42">
        <v>3000</v>
      </c>
      <c r="L89" s="42">
        <v>3000</v>
      </c>
      <c r="M89" s="42"/>
      <c r="N89" s="7">
        <f t="shared" si="1"/>
        <v>25500</v>
      </c>
      <c r="Q89" s="66"/>
    </row>
    <row r="90" spans="1:17" x14ac:dyDescent="0.25">
      <c r="A90" s="6" t="s">
        <v>168</v>
      </c>
      <c r="B90" s="27" t="s">
        <v>730</v>
      </c>
      <c r="C90" s="7"/>
      <c r="D90" s="7"/>
      <c r="E90" s="7"/>
      <c r="F90" s="7"/>
      <c r="G90" s="7">
        <v>500</v>
      </c>
      <c r="H90" s="7"/>
      <c r="I90" s="7"/>
      <c r="J90" s="42"/>
      <c r="K90" s="42"/>
      <c r="L90" s="42"/>
      <c r="M90" s="42"/>
      <c r="N90" s="7">
        <f t="shared" si="1"/>
        <v>500</v>
      </c>
      <c r="Q90" s="66"/>
    </row>
    <row r="91" spans="1:17" x14ac:dyDescent="0.25">
      <c r="A91" s="6" t="s">
        <v>41</v>
      </c>
      <c r="B91" s="27" t="s">
        <v>731</v>
      </c>
      <c r="C91" s="7"/>
      <c r="D91" s="7">
        <v>2000</v>
      </c>
      <c r="E91" s="7"/>
      <c r="F91" s="7"/>
      <c r="G91" s="7"/>
      <c r="H91" s="7"/>
      <c r="I91" s="7"/>
      <c r="J91" s="42"/>
      <c r="K91" s="42"/>
      <c r="L91" s="42"/>
      <c r="M91" s="42"/>
      <c r="N91" s="7">
        <f t="shared" si="1"/>
        <v>2000</v>
      </c>
      <c r="Q91" s="66"/>
    </row>
    <row r="92" spans="1:17" x14ac:dyDescent="0.25">
      <c r="A92" s="6" t="s">
        <v>159</v>
      </c>
      <c r="B92" s="27" t="s">
        <v>732</v>
      </c>
      <c r="C92" s="7"/>
      <c r="D92" s="7">
        <v>2500</v>
      </c>
      <c r="E92" s="7">
        <v>2000</v>
      </c>
      <c r="F92" s="7">
        <v>2500</v>
      </c>
      <c r="G92" s="7">
        <v>2000</v>
      </c>
      <c r="H92" s="7">
        <v>2000</v>
      </c>
      <c r="I92" s="7"/>
      <c r="J92" s="42"/>
      <c r="K92" s="42"/>
      <c r="L92" s="42"/>
      <c r="M92" s="42"/>
      <c r="N92" s="7">
        <f t="shared" si="1"/>
        <v>11000</v>
      </c>
      <c r="Q92" s="66"/>
    </row>
    <row r="93" spans="1:17" x14ac:dyDescent="0.25">
      <c r="A93" s="6" t="s">
        <v>42</v>
      </c>
      <c r="B93" s="27" t="s">
        <v>733</v>
      </c>
      <c r="C93" s="7"/>
      <c r="D93" s="7">
        <v>3500</v>
      </c>
      <c r="E93" s="7"/>
      <c r="F93" s="7"/>
      <c r="G93" s="7"/>
      <c r="H93" s="7"/>
      <c r="I93" s="7"/>
      <c r="J93" s="42"/>
      <c r="K93" s="42">
        <v>2000</v>
      </c>
      <c r="L93" s="42"/>
      <c r="M93" s="42"/>
      <c r="N93" s="7">
        <f t="shared" si="1"/>
        <v>5500</v>
      </c>
      <c r="Q93" s="66"/>
    </row>
    <row r="94" spans="1:17" x14ac:dyDescent="0.25">
      <c r="A94" s="6" t="s">
        <v>43</v>
      </c>
      <c r="B94" s="27" t="s">
        <v>735</v>
      </c>
      <c r="C94" s="7"/>
      <c r="D94" s="7">
        <v>3000</v>
      </c>
      <c r="E94" s="7">
        <v>3000</v>
      </c>
      <c r="F94" s="7">
        <v>3000</v>
      </c>
      <c r="G94" s="7">
        <v>3000</v>
      </c>
      <c r="H94" s="7">
        <v>2000</v>
      </c>
      <c r="I94" s="7">
        <v>2000</v>
      </c>
      <c r="J94" s="42"/>
      <c r="K94" s="42"/>
      <c r="L94" s="42"/>
      <c r="M94" s="42"/>
      <c r="N94" s="7">
        <f t="shared" si="1"/>
        <v>16000</v>
      </c>
      <c r="Q94" s="66"/>
    </row>
    <row r="95" spans="1:17" x14ac:dyDescent="0.25">
      <c r="A95" s="6" t="s">
        <v>44</v>
      </c>
      <c r="B95" s="27" t="s">
        <v>736</v>
      </c>
      <c r="C95" s="7"/>
      <c r="D95" s="7">
        <v>500</v>
      </c>
      <c r="E95" s="7"/>
      <c r="F95" s="7">
        <v>500</v>
      </c>
      <c r="G95" s="7">
        <v>500</v>
      </c>
      <c r="H95" s="7"/>
      <c r="I95" s="7"/>
      <c r="J95" s="42"/>
      <c r="K95" s="42"/>
      <c r="L95" s="42">
        <v>500</v>
      </c>
      <c r="M95" s="42"/>
      <c r="N95" s="7">
        <f t="shared" si="1"/>
        <v>2000</v>
      </c>
      <c r="Q95" s="66"/>
    </row>
    <row r="96" spans="1:17" x14ac:dyDescent="0.25">
      <c r="A96" s="6" t="s">
        <v>123</v>
      </c>
      <c r="B96" s="27" t="s">
        <v>737</v>
      </c>
      <c r="C96" s="7">
        <v>5000</v>
      </c>
      <c r="D96" s="7"/>
      <c r="E96" s="7">
        <v>5000</v>
      </c>
      <c r="F96" s="7"/>
      <c r="G96" s="7">
        <v>3000</v>
      </c>
      <c r="H96" s="7"/>
      <c r="I96" s="7"/>
      <c r="J96" s="42"/>
      <c r="K96" s="42"/>
      <c r="L96" s="42">
        <v>5000</v>
      </c>
      <c r="M96" s="42"/>
      <c r="N96" s="7">
        <f t="shared" si="1"/>
        <v>18000</v>
      </c>
      <c r="Q96" s="66"/>
    </row>
    <row r="97" spans="1:17" x14ac:dyDescent="0.25">
      <c r="A97" s="14" t="s">
        <v>905</v>
      </c>
      <c r="B97" s="34" t="s">
        <v>901</v>
      </c>
      <c r="C97" s="35"/>
      <c r="D97" s="35"/>
      <c r="E97" s="35"/>
      <c r="F97" s="35"/>
      <c r="G97" s="35"/>
      <c r="H97" s="35"/>
      <c r="I97" s="35"/>
      <c r="J97" s="44">
        <f>5000+2000+5000</f>
        <v>12000</v>
      </c>
      <c r="K97" s="44"/>
      <c r="L97" s="44"/>
      <c r="M97" s="44"/>
      <c r="N97" s="7">
        <f t="shared" si="1"/>
        <v>12000</v>
      </c>
      <c r="Q97" s="66"/>
    </row>
    <row r="98" spans="1:17" x14ac:dyDescent="0.25">
      <c r="A98" s="6" t="s">
        <v>155</v>
      </c>
      <c r="B98" s="27" t="s">
        <v>738</v>
      </c>
      <c r="C98" s="7"/>
      <c r="D98" s="7"/>
      <c r="E98" s="7"/>
      <c r="F98" s="7"/>
      <c r="G98" s="7">
        <v>1000</v>
      </c>
      <c r="H98" s="7">
        <v>500</v>
      </c>
      <c r="I98" s="7">
        <v>500</v>
      </c>
      <c r="J98" s="42"/>
      <c r="K98" s="42">
        <v>1000</v>
      </c>
      <c r="L98" s="42"/>
      <c r="M98" s="42"/>
      <c r="N98" s="7">
        <f t="shared" si="1"/>
        <v>3000</v>
      </c>
      <c r="Q98" s="66"/>
    </row>
    <row r="99" spans="1:17" x14ac:dyDescent="0.25">
      <c r="A99" s="6" t="s">
        <v>135</v>
      </c>
      <c r="B99" s="27" t="s">
        <v>726</v>
      </c>
      <c r="C99" s="7"/>
      <c r="D99" s="7"/>
      <c r="E99" s="7"/>
      <c r="F99" s="7">
        <v>5000</v>
      </c>
      <c r="G99" s="7">
        <v>5000</v>
      </c>
      <c r="H99" s="7">
        <v>5000</v>
      </c>
      <c r="I99" s="7">
        <v>5000</v>
      </c>
      <c r="J99" s="42">
        <v>6000</v>
      </c>
      <c r="K99" s="42">
        <v>7000</v>
      </c>
      <c r="L99" s="42">
        <v>5000</v>
      </c>
      <c r="M99" s="42"/>
      <c r="N99" s="7">
        <f t="shared" si="1"/>
        <v>38000</v>
      </c>
      <c r="Q99" s="66"/>
    </row>
    <row r="100" spans="1:17" x14ac:dyDescent="0.25">
      <c r="A100" s="6" t="s">
        <v>179</v>
      </c>
      <c r="B100" s="27" t="s">
        <v>739</v>
      </c>
      <c r="C100" s="7"/>
      <c r="D100" s="7"/>
      <c r="E100" s="7"/>
      <c r="F100" s="7"/>
      <c r="G100" s="7"/>
      <c r="H100" s="7">
        <v>2500</v>
      </c>
      <c r="I100" s="7">
        <v>2000</v>
      </c>
      <c r="J100" s="42"/>
      <c r="K100" s="42"/>
      <c r="L100" s="42"/>
      <c r="M100" s="42"/>
      <c r="N100" s="7">
        <f t="shared" si="1"/>
        <v>4500</v>
      </c>
      <c r="Q100" s="66"/>
    </row>
    <row r="101" spans="1:17" x14ac:dyDescent="0.25">
      <c r="A101" s="6" t="s">
        <v>165</v>
      </c>
      <c r="B101" s="27" t="s">
        <v>740</v>
      </c>
      <c r="C101" s="7"/>
      <c r="D101" s="7"/>
      <c r="E101" s="7"/>
      <c r="F101" s="7"/>
      <c r="G101" s="7">
        <v>2500</v>
      </c>
      <c r="H101" s="7"/>
      <c r="I101" s="7"/>
      <c r="J101" s="42"/>
      <c r="K101" s="42"/>
      <c r="L101" s="42"/>
      <c r="M101" s="42"/>
      <c r="N101" s="7">
        <f t="shared" si="1"/>
        <v>2500</v>
      </c>
      <c r="Q101" s="66"/>
    </row>
    <row r="102" spans="1:17" x14ac:dyDescent="0.25">
      <c r="A102" s="6" t="s">
        <v>45</v>
      </c>
      <c r="B102" s="26" t="s">
        <v>860</v>
      </c>
      <c r="C102" s="7">
        <v>2000</v>
      </c>
      <c r="D102" s="7">
        <v>2500</v>
      </c>
      <c r="E102" s="7">
        <v>2500</v>
      </c>
      <c r="F102" s="7">
        <v>2500</v>
      </c>
      <c r="G102" s="7">
        <v>2500</v>
      </c>
      <c r="H102" s="7">
        <v>2500</v>
      </c>
      <c r="I102" s="7">
        <v>2500</v>
      </c>
      <c r="J102" s="42">
        <v>2500</v>
      </c>
      <c r="K102" s="42">
        <v>3000</v>
      </c>
      <c r="L102" s="42">
        <v>3000</v>
      </c>
      <c r="M102" s="42"/>
      <c r="N102" s="7">
        <f t="shared" si="1"/>
        <v>25500</v>
      </c>
      <c r="Q102" s="66"/>
    </row>
    <row r="103" spans="1:17" x14ac:dyDescent="0.25">
      <c r="A103" s="19" t="s">
        <v>216</v>
      </c>
      <c r="B103" s="27" t="s">
        <v>741</v>
      </c>
      <c r="C103" s="20"/>
      <c r="D103" s="20"/>
      <c r="E103" s="20"/>
      <c r="F103" s="20"/>
      <c r="G103" s="20"/>
      <c r="H103" s="20"/>
      <c r="I103" s="20">
        <v>2500</v>
      </c>
      <c r="J103" s="43"/>
      <c r="K103" s="43"/>
      <c r="L103" s="43"/>
      <c r="M103" s="43"/>
      <c r="N103" s="7">
        <f t="shared" si="1"/>
        <v>2500</v>
      </c>
      <c r="Q103" s="66"/>
    </row>
    <row r="104" spans="1:17" x14ac:dyDescent="0.25">
      <c r="A104" s="6" t="s">
        <v>46</v>
      </c>
      <c r="B104" s="27" t="s">
        <v>742</v>
      </c>
      <c r="C104" s="7">
        <v>3000</v>
      </c>
      <c r="D104" s="7"/>
      <c r="E104" s="7"/>
      <c r="F104" s="7"/>
      <c r="G104" s="7"/>
      <c r="H104" s="7"/>
      <c r="I104" s="7"/>
      <c r="J104" s="42"/>
      <c r="K104" s="42"/>
      <c r="L104" s="42"/>
      <c r="M104" s="42"/>
      <c r="N104" s="7">
        <f t="shared" si="1"/>
        <v>3000</v>
      </c>
      <c r="Q104" s="66"/>
    </row>
    <row r="105" spans="1:17" x14ac:dyDescent="0.25">
      <c r="A105" s="6" t="s">
        <v>933</v>
      </c>
      <c r="B105" s="26" t="s">
        <v>934</v>
      </c>
      <c r="C105" s="7"/>
      <c r="D105" s="7"/>
      <c r="E105" s="7"/>
      <c r="F105" s="7"/>
      <c r="G105" s="7"/>
      <c r="H105" s="7"/>
      <c r="I105" s="7"/>
      <c r="J105" s="42"/>
      <c r="K105" s="42">
        <v>500</v>
      </c>
      <c r="L105" s="42">
        <v>1000</v>
      </c>
      <c r="M105" s="42"/>
      <c r="N105" s="7">
        <f t="shared" si="1"/>
        <v>1500</v>
      </c>
      <c r="Q105" s="66"/>
    </row>
    <row r="106" spans="1:17" x14ac:dyDescent="0.25">
      <c r="A106" s="14" t="s">
        <v>192</v>
      </c>
      <c r="B106" s="27" t="s">
        <v>743</v>
      </c>
      <c r="C106" s="7"/>
      <c r="D106" s="7"/>
      <c r="E106" s="7">
        <v>3000</v>
      </c>
      <c r="F106" s="7">
        <v>5000</v>
      </c>
      <c r="G106" s="7">
        <v>5000</v>
      </c>
      <c r="H106" s="7">
        <v>4000</v>
      </c>
      <c r="I106" s="7">
        <v>4500</v>
      </c>
      <c r="J106" s="42">
        <f>2250+2250+2250+1500+1500</f>
        <v>9750</v>
      </c>
      <c r="K106" s="42"/>
      <c r="L106" s="42">
        <f>2500+2500+2500+3000</f>
        <v>10500</v>
      </c>
      <c r="M106" s="42"/>
      <c r="N106" s="7">
        <f t="shared" si="1"/>
        <v>41750</v>
      </c>
      <c r="Q106" s="66"/>
    </row>
    <row r="107" spans="1:17" x14ac:dyDescent="0.25">
      <c r="A107" s="6" t="s">
        <v>180</v>
      </c>
      <c r="B107" s="27" t="s">
        <v>744</v>
      </c>
      <c r="C107" s="7"/>
      <c r="D107" s="7"/>
      <c r="E107" s="7"/>
      <c r="F107" s="7"/>
      <c r="G107" s="7"/>
      <c r="H107" s="7">
        <v>1000</v>
      </c>
      <c r="I107" s="7">
        <v>1000</v>
      </c>
      <c r="J107" s="42"/>
      <c r="K107" s="42">
        <v>2500</v>
      </c>
      <c r="L107" s="42"/>
      <c r="M107" s="42"/>
      <c r="N107" s="7">
        <f t="shared" si="1"/>
        <v>4500</v>
      </c>
      <c r="Q107" s="66"/>
    </row>
    <row r="108" spans="1:17" x14ac:dyDescent="0.25">
      <c r="A108" s="30" t="s">
        <v>889</v>
      </c>
      <c r="B108" s="31" t="s">
        <v>890</v>
      </c>
      <c r="C108" s="32"/>
      <c r="D108" s="32"/>
      <c r="E108" s="32"/>
      <c r="F108" s="32"/>
      <c r="G108" s="32"/>
      <c r="H108" s="32"/>
      <c r="I108" s="32">
        <v>1000</v>
      </c>
      <c r="J108" s="46">
        <v>1000</v>
      </c>
      <c r="K108" s="46">
        <v>1000</v>
      </c>
      <c r="L108" s="46"/>
      <c r="M108" s="46"/>
      <c r="N108" s="7">
        <f t="shared" si="1"/>
        <v>3000</v>
      </c>
      <c r="Q108" s="66"/>
    </row>
    <row r="109" spans="1:17" x14ac:dyDescent="0.25">
      <c r="A109" s="6" t="s">
        <v>107</v>
      </c>
      <c r="B109" s="27" t="s">
        <v>745</v>
      </c>
      <c r="C109" s="7"/>
      <c r="D109" s="7"/>
      <c r="E109" s="7">
        <v>2000</v>
      </c>
      <c r="F109" s="7">
        <v>2000</v>
      </c>
      <c r="G109" s="7">
        <v>2000</v>
      </c>
      <c r="H109" s="7">
        <v>2000</v>
      </c>
      <c r="I109" s="7">
        <v>2000</v>
      </c>
      <c r="J109" s="42"/>
      <c r="K109" s="42"/>
      <c r="L109" s="42">
        <v>2000</v>
      </c>
      <c r="M109" s="42"/>
      <c r="N109" s="7">
        <f t="shared" si="1"/>
        <v>12000</v>
      </c>
      <c r="Q109" s="66"/>
    </row>
    <row r="110" spans="1:17" x14ac:dyDescent="0.25">
      <c r="A110" s="6" t="s">
        <v>47</v>
      </c>
      <c r="B110" s="27" t="s">
        <v>746</v>
      </c>
      <c r="C110" s="7">
        <v>5000</v>
      </c>
      <c r="D110" s="7">
        <v>5000</v>
      </c>
      <c r="E110" s="7">
        <v>5000</v>
      </c>
      <c r="F110" s="7">
        <v>5000</v>
      </c>
      <c r="G110" s="7">
        <v>5000</v>
      </c>
      <c r="H110" s="7">
        <v>5000</v>
      </c>
      <c r="I110" s="7"/>
      <c r="J110" s="42">
        <v>6000</v>
      </c>
      <c r="K110" s="42"/>
      <c r="L110" s="42">
        <f>1500+1500</f>
        <v>3000</v>
      </c>
      <c r="M110" s="42"/>
      <c r="N110" s="7">
        <f t="shared" si="1"/>
        <v>39000</v>
      </c>
      <c r="Q110" s="66"/>
    </row>
    <row r="111" spans="1:17" x14ac:dyDescent="0.25">
      <c r="A111" s="14" t="s">
        <v>193</v>
      </c>
      <c r="B111" s="27" t="s">
        <v>747</v>
      </c>
      <c r="C111" s="7">
        <v>4000</v>
      </c>
      <c r="D111" s="7">
        <v>4000</v>
      </c>
      <c r="E111" s="7"/>
      <c r="F111" s="7"/>
      <c r="G111" s="7"/>
      <c r="H111" s="7"/>
      <c r="I111" s="7"/>
      <c r="J111" s="42">
        <f>3500+1500+1500+2500</f>
        <v>9000</v>
      </c>
      <c r="K111" s="42"/>
      <c r="L111" s="42">
        <f>5000+2500+3000</f>
        <v>10500</v>
      </c>
      <c r="M111" s="42"/>
      <c r="N111" s="7">
        <f t="shared" si="1"/>
        <v>27500</v>
      </c>
      <c r="Q111" s="66"/>
    </row>
    <row r="112" spans="1:17" x14ac:dyDescent="0.25">
      <c r="A112" s="6" t="s">
        <v>119</v>
      </c>
      <c r="B112" s="27" t="s">
        <v>748</v>
      </c>
      <c r="C112" s="7"/>
      <c r="D112" s="7"/>
      <c r="E112" s="7">
        <v>2000</v>
      </c>
      <c r="F112" s="7">
        <v>1500</v>
      </c>
      <c r="G112" s="7"/>
      <c r="H112" s="7"/>
      <c r="I112" s="7"/>
      <c r="J112" s="42"/>
      <c r="K112" s="42"/>
      <c r="L112" s="42"/>
      <c r="M112" s="42"/>
      <c r="N112" s="7">
        <f t="shared" si="1"/>
        <v>3500</v>
      </c>
      <c r="Q112" s="66"/>
    </row>
    <row r="113" spans="1:17" x14ac:dyDescent="0.25">
      <c r="A113" s="6" t="s">
        <v>164</v>
      </c>
      <c r="B113" s="27" t="s">
        <v>750</v>
      </c>
      <c r="C113" s="7"/>
      <c r="D113" s="7"/>
      <c r="E113" s="7"/>
      <c r="F113" s="7"/>
      <c r="G113" s="7">
        <v>3000</v>
      </c>
      <c r="H113" s="7"/>
      <c r="I113" s="7"/>
      <c r="J113" s="42"/>
      <c r="K113" s="42"/>
      <c r="L113" s="42"/>
      <c r="M113" s="42"/>
      <c r="N113" s="7">
        <f t="shared" si="1"/>
        <v>3000</v>
      </c>
      <c r="Q113" s="66"/>
    </row>
    <row r="114" spans="1:17" x14ac:dyDescent="0.25">
      <c r="A114" s="6" t="s">
        <v>157</v>
      </c>
      <c r="B114" s="27" t="s">
        <v>751</v>
      </c>
      <c r="C114" s="7"/>
      <c r="D114" s="7"/>
      <c r="E114" s="7"/>
      <c r="F114" s="7"/>
      <c r="G114" s="7">
        <v>1800</v>
      </c>
      <c r="H114" s="7">
        <v>500</v>
      </c>
      <c r="I114" s="7"/>
      <c r="J114" s="42"/>
      <c r="K114" s="42"/>
      <c r="L114" s="42"/>
      <c r="M114" s="42"/>
      <c r="N114" s="7">
        <f t="shared" si="1"/>
        <v>2300</v>
      </c>
      <c r="Q114" s="66"/>
    </row>
    <row r="115" spans="1:17" x14ac:dyDescent="0.25">
      <c r="A115" s="6" t="s">
        <v>156</v>
      </c>
      <c r="B115" s="27" t="s">
        <v>728</v>
      </c>
      <c r="C115" s="7"/>
      <c r="D115" s="7"/>
      <c r="E115" s="7"/>
      <c r="F115" s="7"/>
      <c r="G115" s="7">
        <v>550</v>
      </c>
      <c r="H115" s="7"/>
      <c r="I115" s="7">
        <v>1000</v>
      </c>
      <c r="J115" s="42"/>
      <c r="K115" s="42"/>
      <c r="L115" s="42"/>
      <c r="M115" s="42"/>
      <c r="N115" s="7">
        <f t="shared" si="1"/>
        <v>1550</v>
      </c>
      <c r="Q115" s="66"/>
    </row>
    <row r="116" spans="1:17" x14ac:dyDescent="0.25">
      <c r="A116" s="6" t="s">
        <v>136</v>
      </c>
      <c r="B116" s="27" t="s">
        <v>752</v>
      </c>
      <c r="C116" s="7"/>
      <c r="D116" s="7"/>
      <c r="E116" s="7"/>
      <c r="F116" s="7">
        <v>4000</v>
      </c>
      <c r="G116" s="7">
        <v>4000</v>
      </c>
      <c r="H116" s="7">
        <v>4000</v>
      </c>
      <c r="I116" s="7"/>
      <c r="J116" s="42"/>
      <c r="K116" s="42"/>
      <c r="L116" s="42"/>
      <c r="M116" s="42"/>
      <c r="N116" s="7">
        <f t="shared" si="1"/>
        <v>12000</v>
      </c>
      <c r="Q116" s="66"/>
    </row>
    <row r="117" spans="1:17" x14ac:dyDescent="0.25">
      <c r="A117" s="6" t="s">
        <v>954</v>
      </c>
      <c r="B117" s="27" t="s">
        <v>734</v>
      </c>
      <c r="C117" s="7"/>
      <c r="D117" s="7"/>
      <c r="E117" s="7"/>
      <c r="F117" s="7">
        <v>2500</v>
      </c>
      <c r="G117" s="7">
        <v>2500</v>
      </c>
      <c r="H117" s="7"/>
      <c r="I117" s="7">
        <v>2500</v>
      </c>
      <c r="J117" s="42"/>
      <c r="K117" s="42">
        <v>2500</v>
      </c>
      <c r="L117" s="42">
        <v>2500</v>
      </c>
      <c r="M117" s="42"/>
      <c r="N117" s="7">
        <f t="shared" si="1"/>
        <v>12500</v>
      </c>
      <c r="Q117" s="66"/>
    </row>
    <row r="118" spans="1:17" x14ac:dyDescent="0.25">
      <c r="A118" s="6" t="s">
        <v>170</v>
      </c>
      <c r="B118" s="27" t="s">
        <v>753</v>
      </c>
      <c r="C118" s="7"/>
      <c r="D118" s="7"/>
      <c r="E118" s="7"/>
      <c r="F118" s="7"/>
      <c r="G118" s="7">
        <v>3000</v>
      </c>
      <c r="H118" s="7"/>
      <c r="I118" s="7">
        <v>3000</v>
      </c>
      <c r="J118" s="42">
        <v>4000</v>
      </c>
      <c r="K118" s="42"/>
      <c r="L118" s="42">
        <v>5000</v>
      </c>
      <c r="M118" s="42"/>
      <c r="N118" s="7">
        <f t="shared" si="1"/>
        <v>15000</v>
      </c>
      <c r="Q118" s="66"/>
    </row>
    <row r="119" spans="1:17" x14ac:dyDescent="0.25">
      <c r="A119" s="6" t="s">
        <v>48</v>
      </c>
      <c r="B119" s="27" t="s">
        <v>754</v>
      </c>
      <c r="C119" s="7"/>
      <c r="D119" s="7">
        <v>2500</v>
      </c>
      <c r="E119" s="7"/>
      <c r="F119" s="7"/>
      <c r="G119" s="7">
        <v>3000</v>
      </c>
      <c r="H119" s="7"/>
      <c r="I119" s="7">
        <v>2000</v>
      </c>
      <c r="J119" s="42"/>
      <c r="K119" s="42"/>
      <c r="L119" s="42"/>
      <c r="M119" s="42"/>
      <c r="N119" s="7">
        <f t="shared" si="1"/>
        <v>7500</v>
      </c>
      <c r="Q119" s="66"/>
    </row>
    <row r="120" spans="1:17" x14ac:dyDescent="0.25">
      <c r="A120" s="6" t="s">
        <v>49</v>
      </c>
      <c r="B120" s="27" t="s">
        <v>755</v>
      </c>
      <c r="C120" s="7"/>
      <c r="D120" s="7">
        <v>3000</v>
      </c>
      <c r="E120" s="7"/>
      <c r="F120" s="7">
        <v>3000</v>
      </c>
      <c r="G120" s="7"/>
      <c r="H120" s="7"/>
      <c r="I120" s="7">
        <v>2500</v>
      </c>
      <c r="J120" s="42"/>
      <c r="K120" s="42"/>
      <c r="L120" s="42"/>
      <c r="M120" s="42"/>
      <c r="N120" s="7">
        <f t="shared" si="1"/>
        <v>8500</v>
      </c>
      <c r="Q120" s="66"/>
    </row>
    <row r="121" spans="1:17" x14ac:dyDescent="0.25">
      <c r="A121" s="6" t="s">
        <v>126</v>
      </c>
      <c r="B121" s="27" t="s">
        <v>756</v>
      </c>
      <c r="C121" s="7"/>
      <c r="D121" s="7"/>
      <c r="E121" s="7">
        <v>5000</v>
      </c>
      <c r="F121" s="7">
        <v>2000</v>
      </c>
      <c r="G121" s="7">
        <v>3000</v>
      </c>
      <c r="H121" s="7">
        <v>1000</v>
      </c>
      <c r="I121" s="7">
        <v>1000</v>
      </c>
      <c r="J121" s="42">
        <v>2000</v>
      </c>
      <c r="K121" s="42">
        <v>2000</v>
      </c>
      <c r="L121" s="42"/>
      <c r="M121" s="42"/>
      <c r="N121" s="7">
        <f t="shared" si="1"/>
        <v>16000</v>
      </c>
      <c r="Q121" s="66"/>
    </row>
    <row r="122" spans="1:17" x14ac:dyDescent="0.25">
      <c r="A122" s="6" t="s">
        <v>130</v>
      </c>
      <c r="B122" s="27" t="s">
        <v>757</v>
      </c>
      <c r="C122" s="7"/>
      <c r="D122" s="7"/>
      <c r="E122" s="7"/>
      <c r="F122" s="7">
        <v>1850</v>
      </c>
      <c r="G122" s="7"/>
      <c r="H122" s="7"/>
      <c r="I122" s="7"/>
      <c r="J122" s="42"/>
      <c r="K122" s="42"/>
      <c r="L122" s="42"/>
      <c r="M122" s="42"/>
      <c r="N122" s="7">
        <f t="shared" si="1"/>
        <v>1850</v>
      </c>
      <c r="Q122" s="66"/>
    </row>
    <row r="123" spans="1:17" x14ac:dyDescent="0.25">
      <c r="A123" s="6" t="s">
        <v>50</v>
      </c>
      <c r="B123" s="27" t="s">
        <v>758</v>
      </c>
      <c r="C123" s="7"/>
      <c r="D123" s="7">
        <v>3500</v>
      </c>
      <c r="E123" s="7">
        <v>2500</v>
      </c>
      <c r="F123" s="7">
        <v>2500</v>
      </c>
      <c r="G123" s="7">
        <v>1500</v>
      </c>
      <c r="H123" s="7">
        <v>2000</v>
      </c>
      <c r="I123" s="7">
        <v>2000</v>
      </c>
      <c r="J123" s="42">
        <v>3000</v>
      </c>
      <c r="K123" s="42">
        <v>3000</v>
      </c>
      <c r="L123" s="42">
        <v>3000</v>
      </c>
      <c r="M123" s="42"/>
      <c r="N123" s="7">
        <f t="shared" si="1"/>
        <v>23000</v>
      </c>
      <c r="Q123" s="66"/>
    </row>
    <row r="124" spans="1:17" x14ac:dyDescent="0.25">
      <c r="A124" s="6" t="s">
        <v>111</v>
      </c>
      <c r="B124" s="27" t="s">
        <v>759</v>
      </c>
      <c r="C124" s="7"/>
      <c r="D124" s="7"/>
      <c r="E124" s="7">
        <v>2500</v>
      </c>
      <c r="F124" s="7">
        <v>3000</v>
      </c>
      <c r="G124" s="7">
        <v>3000</v>
      </c>
      <c r="H124" s="7">
        <v>2000</v>
      </c>
      <c r="I124" s="7">
        <v>2000</v>
      </c>
      <c r="J124" s="42"/>
      <c r="K124" s="42"/>
      <c r="L124" s="42"/>
      <c r="M124" s="42"/>
      <c r="N124" s="7">
        <f t="shared" si="1"/>
        <v>12500</v>
      </c>
      <c r="Q124" s="66"/>
    </row>
    <row r="125" spans="1:17" x14ac:dyDescent="0.25">
      <c r="A125" s="6" t="s">
        <v>118</v>
      </c>
      <c r="B125" s="27" t="s">
        <v>760</v>
      </c>
      <c r="C125" s="7"/>
      <c r="D125" s="7"/>
      <c r="E125" s="7">
        <v>2000</v>
      </c>
      <c r="F125" s="7"/>
      <c r="G125" s="7"/>
      <c r="H125" s="7"/>
      <c r="I125" s="7"/>
      <c r="J125" s="42"/>
      <c r="K125" s="42"/>
      <c r="L125" s="42"/>
      <c r="M125" s="42"/>
      <c r="N125" s="7">
        <f t="shared" si="1"/>
        <v>2000</v>
      </c>
      <c r="Q125" s="66"/>
    </row>
    <row r="126" spans="1:17" x14ac:dyDescent="0.25">
      <c r="A126" s="6" t="s">
        <v>206</v>
      </c>
      <c r="B126" s="27" t="s">
        <v>761</v>
      </c>
      <c r="C126" s="7"/>
      <c r="D126" s="7"/>
      <c r="E126" s="7"/>
      <c r="F126" s="7"/>
      <c r="G126" s="7"/>
      <c r="H126" s="7">
        <v>3000</v>
      </c>
      <c r="I126" s="7"/>
      <c r="J126" s="42">
        <v>5000</v>
      </c>
      <c r="K126" s="42"/>
      <c r="L126" s="42">
        <v>5000</v>
      </c>
      <c r="M126" s="42"/>
      <c r="N126" s="7">
        <f t="shared" si="1"/>
        <v>13000</v>
      </c>
      <c r="Q126" s="66"/>
    </row>
    <row r="127" spans="1:17" x14ac:dyDescent="0.25">
      <c r="A127" s="6" t="s">
        <v>186</v>
      </c>
      <c r="B127" s="27" t="s">
        <v>762</v>
      </c>
      <c r="C127" s="7"/>
      <c r="D127" s="7"/>
      <c r="E127" s="7"/>
      <c r="F127" s="7"/>
      <c r="G127" s="7"/>
      <c r="H127" s="7">
        <v>1000</v>
      </c>
      <c r="I127" s="7">
        <v>1000</v>
      </c>
      <c r="J127" s="42"/>
      <c r="K127" s="42">
        <v>2000</v>
      </c>
      <c r="L127" s="42">
        <v>3000</v>
      </c>
      <c r="M127" s="42"/>
      <c r="N127" s="7">
        <f t="shared" si="1"/>
        <v>7000</v>
      </c>
      <c r="Q127" s="66"/>
    </row>
    <row r="128" spans="1:17" x14ac:dyDescent="0.25">
      <c r="A128" s="6" t="s">
        <v>51</v>
      </c>
      <c r="B128" s="27" t="s">
        <v>763</v>
      </c>
      <c r="C128" s="7"/>
      <c r="D128" s="7">
        <v>3000</v>
      </c>
      <c r="E128" s="7">
        <v>3000</v>
      </c>
      <c r="F128" s="7"/>
      <c r="G128" s="7">
        <v>2000</v>
      </c>
      <c r="H128" s="7">
        <v>2000</v>
      </c>
      <c r="I128" s="7">
        <v>2000</v>
      </c>
      <c r="J128" s="42"/>
      <c r="K128" s="42">
        <v>2500</v>
      </c>
      <c r="L128" s="42"/>
      <c r="M128" s="42"/>
      <c r="N128" s="7">
        <f t="shared" si="1"/>
        <v>14500</v>
      </c>
      <c r="Q128" s="66"/>
    </row>
    <row r="129" spans="1:17" x14ac:dyDescent="0.25">
      <c r="A129" s="6" t="s">
        <v>151</v>
      </c>
      <c r="B129" s="27" t="s">
        <v>764</v>
      </c>
      <c r="C129" s="7"/>
      <c r="D129" s="7"/>
      <c r="E129" s="7"/>
      <c r="F129" s="7">
        <v>2000</v>
      </c>
      <c r="G129" s="7">
        <v>1500</v>
      </c>
      <c r="H129" s="7"/>
      <c r="I129" s="7">
        <v>1500</v>
      </c>
      <c r="J129" s="42"/>
      <c r="K129" s="42"/>
      <c r="L129" s="42"/>
      <c r="M129" s="42"/>
      <c r="N129" s="7">
        <f t="shared" si="1"/>
        <v>5000</v>
      </c>
      <c r="Q129" s="66"/>
    </row>
    <row r="130" spans="1:17" x14ac:dyDescent="0.25">
      <c r="A130" s="6" t="s">
        <v>52</v>
      </c>
      <c r="B130" s="27" t="s">
        <v>765</v>
      </c>
      <c r="C130" s="7">
        <v>4000</v>
      </c>
      <c r="D130" s="7">
        <v>4900</v>
      </c>
      <c r="E130" s="7">
        <v>4900</v>
      </c>
      <c r="F130" s="7">
        <v>4600</v>
      </c>
      <c r="G130" s="7">
        <v>3000</v>
      </c>
      <c r="H130" s="7">
        <v>4500</v>
      </c>
      <c r="I130" s="7">
        <v>4500</v>
      </c>
      <c r="J130" s="42"/>
      <c r="K130" s="42"/>
      <c r="L130" s="42"/>
      <c r="M130" s="42"/>
      <c r="N130" s="7">
        <f t="shared" si="1"/>
        <v>30400</v>
      </c>
      <c r="Q130" s="66"/>
    </row>
    <row r="131" spans="1:17" x14ac:dyDescent="0.25">
      <c r="A131" s="6" t="s">
        <v>112</v>
      </c>
      <c r="B131" s="27" t="s">
        <v>766</v>
      </c>
      <c r="C131" s="7"/>
      <c r="D131" s="7"/>
      <c r="E131" s="7">
        <v>3000</v>
      </c>
      <c r="F131" s="7"/>
      <c r="G131" s="7"/>
      <c r="H131" s="7">
        <v>2000</v>
      </c>
      <c r="I131" s="7"/>
      <c r="J131" s="42"/>
      <c r="K131" s="42">
        <v>3000</v>
      </c>
      <c r="L131" s="42"/>
      <c r="M131" s="42"/>
      <c r="N131" s="7">
        <f t="shared" si="1"/>
        <v>8000</v>
      </c>
      <c r="Q131" s="66"/>
    </row>
    <row r="132" spans="1:17" x14ac:dyDescent="0.25">
      <c r="A132" s="6" t="s">
        <v>53</v>
      </c>
      <c r="B132" s="27" t="s">
        <v>767</v>
      </c>
      <c r="C132" s="7">
        <v>3500</v>
      </c>
      <c r="D132" s="7">
        <v>5000</v>
      </c>
      <c r="E132" s="7">
        <v>5000</v>
      </c>
      <c r="F132" s="7">
        <v>5000</v>
      </c>
      <c r="G132" s="7">
        <v>5000</v>
      </c>
      <c r="H132" s="7">
        <v>5000</v>
      </c>
      <c r="I132" s="7">
        <v>5000</v>
      </c>
      <c r="J132" s="42">
        <f>6000+2500</f>
        <v>8500</v>
      </c>
      <c r="K132" s="42">
        <v>5000</v>
      </c>
      <c r="L132" s="42">
        <f>2500+5000</f>
        <v>7500</v>
      </c>
      <c r="M132" s="42"/>
      <c r="N132" s="7">
        <f t="shared" si="1"/>
        <v>54500</v>
      </c>
      <c r="Q132" s="66"/>
    </row>
    <row r="133" spans="1:17" x14ac:dyDescent="0.25">
      <c r="A133" s="6" t="s">
        <v>950</v>
      </c>
      <c r="B133" s="27" t="s">
        <v>679</v>
      </c>
      <c r="C133" s="7"/>
      <c r="D133" s="7"/>
      <c r="E133" s="7">
        <v>5000</v>
      </c>
      <c r="F133" s="7"/>
      <c r="G133" s="7"/>
      <c r="H133" s="7">
        <v>5000</v>
      </c>
      <c r="I133" s="7">
        <v>4500</v>
      </c>
      <c r="J133" s="42"/>
      <c r="K133" s="42"/>
      <c r="L133" s="42">
        <v>7500</v>
      </c>
      <c r="M133" s="42"/>
      <c r="N133" s="7">
        <f t="shared" si="1"/>
        <v>22000</v>
      </c>
      <c r="Q133" s="66"/>
    </row>
    <row r="134" spans="1:17" x14ac:dyDescent="0.25">
      <c r="A134" s="6" t="s">
        <v>173</v>
      </c>
      <c r="B134" s="27" t="s">
        <v>768</v>
      </c>
      <c r="C134" s="7"/>
      <c r="D134" s="7"/>
      <c r="E134" s="7"/>
      <c r="F134" s="7"/>
      <c r="G134" s="7">
        <v>1000</v>
      </c>
      <c r="H134" s="7"/>
      <c r="I134" s="7"/>
      <c r="J134" s="42"/>
      <c r="K134" s="42"/>
      <c r="L134" s="42"/>
      <c r="M134" s="42"/>
      <c r="N134" s="7">
        <f t="shared" si="1"/>
        <v>1000</v>
      </c>
      <c r="Q134" s="66"/>
    </row>
    <row r="135" spans="1:17" x14ac:dyDescent="0.25">
      <c r="A135" s="6" t="s">
        <v>171</v>
      </c>
      <c r="B135" s="27" t="s">
        <v>769</v>
      </c>
      <c r="C135" s="7"/>
      <c r="D135" s="7"/>
      <c r="E135" s="7"/>
      <c r="F135" s="7"/>
      <c r="G135" s="7">
        <v>1000</v>
      </c>
      <c r="H135" s="7"/>
      <c r="I135" s="7"/>
      <c r="J135" s="42"/>
      <c r="K135" s="42"/>
      <c r="L135" s="42"/>
      <c r="M135" s="42"/>
      <c r="N135" s="7">
        <f t="shared" ref="N135:N198" si="2">SUM(C135:M135)</f>
        <v>1000</v>
      </c>
      <c r="Q135" s="66"/>
    </row>
    <row r="136" spans="1:17" x14ac:dyDescent="0.25">
      <c r="A136" s="6" t="s">
        <v>162</v>
      </c>
      <c r="B136" s="27" t="s">
        <v>770</v>
      </c>
      <c r="C136" s="7"/>
      <c r="D136" s="7"/>
      <c r="E136" s="7"/>
      <c r="F136" s="7"/>
      <c r="G136" s="7">
        <v>500</v>
      </c>
      <c r="H136" s="7"/>
      <c r="I136" s="7"/>
      <c r="J136" s="42"/>
      <c r="K136" s="42"/>
      <c r="L136" s="42"/>
      <c r="M136" s="42"/>
      <c r="N136" s="7">
        <f t="shared" si="2"/>
        <v>500</v>
      </c>
      <c r="Q136" s="66"/>
    </row>
    <row r="137" spans="1:17" x14ac:dyDescent="0.25">
      <c r="A137" s="6" t="s">
        <v>54</v>
      </c>
      <c r="B137" s="26" t="s">
        <v>862</v>
      </c>
      <c r="C137" s="7">
        <v>2000</v>
      </c>
      <c r="D137" s="7">
        <v>2500</v>
      </c>
      <c r="E137" s="7">
        <v>2500</v>
      </c>
      <c r="F137" s="7">
        <v>2500</v>
      </c>
      <c r="G137" s="7">
        <v>2500</v>
      </c>
      <c r="H137" s="7">
        <v>2500</v>
      </c>
      <c r="I137" s="7">
        <v>2500</v>
      </c>
      <c r="J137" s="42">
        <v>2500</v>
      </c>
      <c r="K137" s="42">
        <v>3000</v>
      </c>
      <c r="L137" s="42">
        <v>3000</v>
      </c>
      <c r="M137" s="42"/>
      <c r="N137" s="7">
        <f t="shared" si="2"/>
        <v>25500</v>
      </c>
      <c r="Q137" s="66"/>
    </row>
    <row r="138" spans="1:17" x14ac:dyDescent="0.25">
      <c r="A138" s="6" t="s">
        <v>975</v>
      </c>
      <c r="B138" s="27" t="s">
        <v>797</v>
      </c>
      <c r="C138" s="7"/>
      <c r="D138" s="7"/>
      <c r="E138" s="7"/>
      <c r="F138" s="7"/>
      <c r="G138" s="7"/>
      <c r="H138" s="7"/>
      <c r="I138" s="7"/>
      <c r="J138" s="42"/>
      <c r="K138" s="42"/>
      <c r="L138" s="42">
        <v>3000</v>
      </c>
      <c r="M138" s="42"/>
      <c r="N138" s="7">
        <f t="shared" si="2"/>
        <v>3000</v>
      </c>
      <c r="Q138" s="66"/>
    </row>
    <row r="139" spans="1:17" x14ac:dyDescent="0.25">
      <c r="A139" s="6" t="s">
        <v>968</v>
      </c>
      <c r="B139" s="26" t="s">
        <v>978</v>
      </c>
      <c r="C139" s="7"/>
      <c r="D139" s="7"/>
      <c r="E139" s="7"/>
      <c r="F139" s="7"/>
      <c r="G139" s="7"/>
      <c r="H139" s="7"/>
      <c r="I139" s="7"/>
      <c r="J139" s="42"/>
      <c r="K139" s="42"/>
      <c r="L139" s="42">
        <v>3000</v>
      </c>
      <c r="M139" s="42"/>
      <c r="N139" s="7">
        <f t="shared" si="2"/>
        <v>3000</v>
      </c>
      <c r="Q139" s="66"/>
    </row>
    <row r="140" spans="1:17" x14ac:dyDescent="0.25">
      <c r="A140" s="6" t="s">
        <v>200</v>
      </c>
      <c r="B140" s="26" t="s">
        <v>862</v>
      </c>
      <c r="C140" s="7"/>
      <c r="D140" s="7"/>
      <c r="E140" s="7"/>
      <c r="F140" s="7"/>
      <c r="G140" s="7"/>
      <c r="H140" s="7">
        <v>2500</v>
      </c>
      <c r="I140" s="7">
        <v>2500</v>
      </c>
      <c r="J140" s="42">
        <v>2500</v>
      </c>
      <c r="K140" s="42">
        <v>3000</v>
      </c>
      <c r="L140" s="42">
        <v>3000</v>
      </c>
      <c r="M140" s="42"/>
      <c r="N140" s="7">
        <f t="shared" si="2"/>
        <v>13500</v>
      </c>
      <c r="Q140" s="66"/>
    </row>
    <row r="141" spans="1:17" x14ac:dyDescent="0.25">
      <c r="A141" s="6" t="s">
        <v>55</v>
      </c>
      <c r="B141" s="27" t="s">
        <v>771</v>
      </c>
      <c r="C141" s="7">
        <v>3500</v>
      </c>
      <c r="D141" s="7">
        <v>3500</v>
      </c>
      <c r="E141" s="7">
        <v>3500</v>
      </c>
      <c r="F141" s="7">
        <v>3500</v>
      </c>
      <c r="G141" s="7">
        <v>3000</v>
      </c>
      <c r="H141" s="7">
        <v>3000</v>
      </c>
      <c r="I141" s="7">
        <v>4000</v>
      </c>
      <c r="J141" s="42">
        <v>2000</v>
      </c>
      <c r="K141" s="42"/>
      <c r="L141" s="42">
        <v>2000</v>
      </c>
      <c r="M141" s="42"/>
      <c r="N141" s="7">
        <f t="shared" si="2"/>
        <v>28000</v>
      </c>
      <c r="Q141" s="66"/>
    </row>
    <row r="142" spans="1:17" x14ac:dyDescent="0.25">
      <c r="A142" s="6" t="s">
        <v>56</v>
      </c>
      <c r="B142" s="27" t="s">
        <v>772</v>
      </c>
      <c r="C142" s="7"/>
      <c r="D142" s="7">
        <v>3000</v>
      </c>
      <c r="E142" s="7">
        <v>3000</v>
      </c>
      <c r="F142" s="7"/>
      <c r="G142" s="7"/>
      <c r="H142" s="7"/>
      <c r="I142" s="7"/>
      <c r="J142" s="42"/>
      <c r="K142" s="42"/>
      <c r="L142" s="42"/>
      <c r="M142" s="42"/>
      <c r="N142" s="7">
        <f t="shared" si="2"/>
        <v>6000</v>
      </c>
      <c r="Q142" s="66"/>
    </row>
    <row r="143" spans="1:17" x14ac:dyDescent="0.25">
      <c r="A143" s="6" t="s">
        <v>57</v>
      </c>
      <c r="B143" s="26" t="s">
        <v>863</v>
      </c>
      <c r="C143" s="7">
        <v>2000</v>
      </c>
      <c r="D143" s="7">
        <v>2500</v>
      </c>
      <c r="E143" s="7">
        <v>2500</v>
      </c>
      <c r="F143" s="7">
        <v>2500</v>
      </c>
      <c r="G143" s="7">
        <v>2500</v>
      </c>
      <c r="H143" s="7">
        <v>2500</v>
      </c>
      <c r="I143" s="7">
        <v>2500</v>
      </c>
      <c r="J143" s="42">
        <v>2500</v>
      </c>
      <c r="K143" s="42">
        <v>3000</v>
      </c>
      <c r="L143" s="42">
        <v>3000</v>
      </c>
      <c r="M143" s="42"/>
      <c r="N143" s="7">
        <f t="shared" si="2"/>
        <v>25500</v>
      </c>
      <c r="Q143" s="66"/>
    </row>
    <row r="144" spans="1:17" x14ac:dyDescent="0.25">
      <c r="A144" s="6" t="s">
        <v>147</v>
      </c>
      <c r="B144" s="27" t="s">
        <v>774</v>
      </c>
      <c r="C144" s="7"/>
      <c r="D144" s="7"/>
      <c r="E144" s="7"/>
      <c r="F144" s="7">
        <v>5000</v>
      </c>
      <c r="G144" s="7">
        <v>5000</v>
      </c>
      <c r="H144" s="7">
        <v>5000</v>
      </c>
      <c r="I144" s="7">
        <v>4000</v>
      </c>
      <c r="J144" s="42"/>
      <c r="K144" s="42"/>
      <c r="L144" s="42"/>
      <c r="M144" s="42"/>
      <c r="N144" s="7">
        <f t="shared" si="2"/>
        <v>19000</v>
      </c>
      <c r="Q144" s="66"/>
    </row>
    <row r="145" spans="1:17" x14ac:dyDescent="0.25">
      <c r="A145" s="14" t="s">
        <v>922</v>
      </c>
      <c r="B145" s="27" t="s">
        <v>775</v>
      </c>
      <c r="C145" s="7">
        <v>5000</v>
      </c>
      <c r="D145" s="7">
        <v>5000</v>
      </c>
      <c r="E145" s="7">
        <v>5000</v>
      </c>
      <c r="F145" s="7">
        <v>5000</v>
      </c>
      <c r="G145" s="7">
        <v>5000</v>
      </c>
      <c r="H145" s="7">
        <v>5000</v>
      </c>
      <c r="I145" s="7">
        <v>5000</v>
      </c>
      <c r="J145" s="42">
        <f>2250+2000</f>
        <v>4250</v>
      </c>
      <c r="K145" s="42">
        <f>1000+4000</f>
        <v>5000</v>
      </c>
      <c r="L145" s="42">
        <v>5000</v>
      </c>
      <c r="M145" s="42"/>
      <c r="N145" s="7">
        <f t="shared" si="2"/>
        <v>49250</v>
      </c>
      <c r="Q145" s="66"/>
    </row>
    <row r="146" spans="1:17" x14ac:dyDescent="0.25">
      <c r="A146" s="16" t="s">
        <v>213</v>
      </c>
      <c r="B146" s="27" t="s">
        <v>780</v>
      </c>
      <c r="C146" s="7"/>
      <c r="D146" s="7"/>
      <c r="E146" s="7"/>
      <c r="F146" s="7"/>
      <c r="G146" s="7"/>
      <c r="H146" s="7"/>
      <c r="I146" s="7">
        <v>2000</v>
      </c>
      <c r="J146" s="42"/>
      <c r="K146" s="42"/>
      <c r="L146" s="42"/>
      <c r="M146" s="42"/>
      <c r="N146" s="7">
        <f t="shared" si="2"/>
        <v>2000</v>
      </c>
      <c r="Q146" s="66"/>
    </row>
    <row r="147" spans="1:17" x14ac:dyDescent="0.25">
      <c r="A147" s="6" t="s">
        <v>129</v>
      </c>
      <c r="B147" s="27" t="s">
        <v>781</v>
      </c>
      <c r="C147" s="7"/>
      <c r="D147" s="7"/>
      <c r="E147" s="7"/>
      <c r="F147" s="7">
        <v>1000</v>
      </c>
      <c r="G147" s="7"/>
      <c r="H147" s="7"/>
      <c r="I147" s="7"/>
      <c r="J147" s="42"/>
      <c r="K147" s="42"/>
      <c r="L147" s="42"/>
      <c r="M147" s="42"/>
      <c r="N147" s="7">
        <f t="shared" si="2"/>
        <v>1000</v>
      </c>
      <c r="Q147" s="66"/>
    </row>
    <row r="148" spans="1:17" x14ac:dyDescent="0.25">
      <c r="A148" s="6" t="s">
        <v>58</v>
      </c>
      <c r="B148" s="27" t="s">
        <v>782</v>
      </c>
      <c r="C148" s="7">
        <v>3000</v>
      </c>
      <c r="D148" s="7">
        <v>2500</v>
      </c>
      <c r="E148" s="7"/>
      <c r="F148" s="7">
        <v>2500</v>
      </c>
      <c r="G148" s="7"/>
      <c r="H148" s="7"/>
      <c r="I148" s="7"/>
      <c r="J148" s="42"/>
      <c r="K148" s="42"/>
      <c r="L148" s="42"/>
      <c r="M148" s="42"/>
      <c r="N148" s="7">
        <f t="shared" si="2"/>
        <v>8000</v>
      </c>
      <c r="Q148" s="66"/>
    </row>
    <row r="149" spans="1:17" x14ac:dyDescent="0.25">
      <c r="A149" s="6" t="s">
        <v>59</v>
      </c>
      <c r="B149" s="26" t="s">
        <v>864</v>
      </c>
      <c r="C149" s="7">
        <v>2000</v>
      </c>
      <c r="D149" s="7">
        <v>2500</v>
      </c>
      <c r="E149" s="7">
        <v>2500</v>
      </c>
      <c r="F149" s="7">
        <v>2500</v>
      </c>
      <c r="G149" s="7">
        <v>2500</v>
      </c>
      <c r="H149" s="7">
        <v>2500</v>
      </c>
      <c r="I149" s="7">
        <v>2500</v>
      </c>
      <c r="J149" s="42">
        <v>2500</v>
      </c>
      <c r="K149" s="42">
        <v>3000</v>
      </c>
      <c r="L149" s="42">
        <v>3000</v>
      </c>
      <c r="M149" s="42"/>
      <c r="N149" s="7">
        <f t="shared" si="2"/>
        <v>25500</v>
      </c>
      <c r="Q149" s="66"/>
    </row>
    <row r="150" spans="1:17" x14ac:dyDescent="0.25">
      <c r="A150" s="6" t="s">
        <v>970</v>
      </c>
      <c r="B150" s="40" t="s">
        <v>915</v>
      </c>
      <c r="C150" s="41"/>
      <c r="D150" s="41"/>
      <c r="E150" s="41"/>
      <c r="F150" s="41"/>
      <c r="G150" s="41"/>
      <c r="H150" s="41"/>
      <c r="I150" s="41"/>
      <c r="J150" s="47">
        <v>1000</v>
      </c>
      <c r="K150" s="47">
        <v>2000</v>
      </c>
      <c r="L150" s="47"/>
      <c r="M150" s="47"/>
      <c r="N150" s="7">
        <f t="shared" si="2"/>
        <v>3000</v>
      </c>
      <c r="Q150" s="66"/>
    </row>
    <row r="151" spans="1:17" x14ac:dyDescent="0.25">
      <c r="A151" s="6" t="s">
        <v>131</v>
      </c>
      <c r="B151" s="27" t="s">
        <v>783</v>
      </c>
      <c r="C151" s="7"/>
      <c r="D151" s="7"/>
      <c r="E151" s="7"/>
      <c r="F151" s="7">
        <v>2000</v>
      </c>
      <c r="G151" s="7">
        <v>2000</v>
      </c>
      <c r="H151" s="7">
        <v>2000</v>
      </c>
      <c r="I151" s="7">
        <v>3000</v>
      </c>
      <c r="J151" s="42">
        <v>3000</v>
      </c>
      <c r="K151" s="42"/>
      <c r="L151" s="42">
        <v>3000</v>
      </c>
      <c r="M151" s="42"/>
      <c r="N151" s="7">
        <f t="shared" si="2"/>
        <v>15000</v>
      </c>
      <c r="Q151" s="66"/>
    </row>
    <row r="152" spans="1:17" x14ac:dyDescent="0.25">
      <c r="A152" s="6" t="s">
        <v>150</v>
      </c>
      <c r="B152" s="27" t="s">
        <v>784</v>
      </c>
      <c r="C152" s="7"/>
      <c r="D152" s="7"/>
      <c r="E152" s="7">
        <v>2000</v>
      </c>
      <c r="F152" s="7">
        <v>2000</v>
      </c>
      <c r="G152" s="7">
        <v>1500</v>
      </c>
      <c r="H152" s="7">
        <v>1500</v>
      </c>
      <c r="I152" s="7"/>
      <c r="J152" s="42"/>
      <c r="K152" s="42"/>
      <c r="L152" s="42"/>
      <c r="M152" s="42"/>
      <c r="N152" s="7">
        <f t="shared" si="2"/>
        <v>7000</v>
      </c>
      <c r="Q152" s="66"/>
    </row>
    <row r="153" spans="1:17" x14ac:dyDescent="0.25">
      <c r="A153" s="6" t="s">
        <v>60</v>
      </c>
      <c r="B153" s="26" t="s">
        <v>891</v>
      </c>
      <c r="C153" s="7">
        <v>2000</v>
      </c>
      <c r="D153" s="7">
        <v>2500</v>
      </c>
      <c r="E153" s="7">
        <v>2500</v>
      </c>
      <c r="F153" s="7">
        <v>2500</v>
      </c>
      <c r="G153" s="7">
        <v>2500</v>
      </c>
      <c r="H153" s="7">
        <v>2500</v>
      </c>
      <c r="I153" s="7">
        <v>2500</v>
      </c>
      <c r="J153" s="42">
        <v>2500</v>
      </c>
      <c r="K153" s="42">
        <v>3000</v>
      </c>
      <c r="L153" s="42">
        <v>3000</v>
      </c>
      <c r="M153" s="42"/>
      <c r="N153" s="7">
        <f t="shared" si="2"/>
        <v>25500</v>
      </c>
      <c r="Q153" s="66"/>
    </row>
    <row r="154" spans="1:17" x14ac:dyDescent="0.25">
      <c r="A154" s="6" t="s">
        <v>61</v>
      </c>
      <c r="B154" s="27" t="s">
        <v>785</v>
      </c>
      <c r="C154" s="7">
        <v>3000</v>
      </c>
      <c r="D154" s="7">
        <v>3000</v>
      </c>
      <c r="E154" s="7">
        <v>3000</v>
      </c>
      <c r="F154" s="7">
        <v>3000</v>
      </c>
      <c r="G154" s="7">
        <v>3000</v>
      </c>
      <c r="H154" s="7"/>
      <c r="I154" s="7">
        <v>3500</v>
      </c>
      <c r="J154" s="42">
        <v>3500</v>
      </c>
      <c r="K154" s="42">
        <v>3500</v>
      </c>
      <c r="L154" s="42">
        <v>5000</v>
      </c>
      <c r="M154" s="42"/>
      <c r="N154" s="7">
        <f t="shared" si="2"/>
        <v>30500</v>
      </c>
      <c r="Q154" s="66"/>
    </row>
    <row r="155" spans="1:17" x14ac:dyDescent="0.25">
      <c r="A155" s="60" t="s">
        <v>945</v>
      </c>
      <c r="B155" s="61" t="s">
        <v>946</v>
      </c>
      <c r="C155" s="62"/>
      <c r="D155" s="62"/>
      <c r="E155" s="62"/>
      <c r="F155" s="62"/>
      <c r="G155" s="62"/>
      <c r="H155" s="62"/>
      <c r="I155" s="62"/>
      <c r="J155" s="63"/>
      <c r="K155" s="63">
        <v>2500</v>
      </c>
      <c r="L155" s="63"/>
      <c r="M155" s="63"/>
      <c r="N155" s="7">
        <f t="shared" si="2"/>
        <v>2500</v>
      </c>
      <c r="Q155" s="66"/>
    </row>
    <row r="156" spans="1:17" x14ac:dyDescent="0.25">
      <c r="A156" s="6" t="s">
        <v>974</v>
      </c>
      <c r="B156" s="27" t="s">
        <v>749</v>
      </c>
      <c r="C156" s="7"/>
      <c r="D156" s="7"/>
      <c r="E156" s="7"/>
      <c r="F156" s="7"/>
      <c r="G156" s="7">
        <v>500</v>
      </c>
      <c r="H156" s="7">
        <v>1500</v>
      </c>
      <c r="I156" s="7">
        <v>3000</v>
      </c>
      <c r="J156" s="42">
        <v>4000</v>
      </c>
      <c r="K156" s="42">
        <v>5000</v>
      </c>
      <c r="L156" s="42">
        <v>3000</v>
      </c>
      <c r="M156" s="42"/>
      <c r="N156" s="7">
        <f t="shared" si="2"/>
        <v>17000</v>
      </c>
      <c r="Q156" s="66"/>
    </row>
    <row r="157" spans="1:17" x14ac:dyDescent="0.25">
      <c r="A157" s="14" t="s">
        <v>194</v>
      </c>
      <c r="B157" s="27" t="s">
        <v>786</v>
      </c>
      <c r="C157" s="7">
        <v>3000</v>
      </c>
      <c r="D157" s="7">
        <v>5000</v>
      </c>
      <c r="E157" s="7">
        <v>5000</v>
      </c>
      <c r="F157" s="7">
        <v>4000</v>
      </c>
      <c r="G157" s="7">
        <v>4000</v>
      </c>
      <c r="H157" s="7">
        <v>3000</v>
      </c>
      <c r="I157" s="7">
        <v>4000</v>
      </c>
      <c r="J157" s="42">
        <v>1000</v>
      </c>
      <c r="K157" s="42"/>
      <c r="L157" s="42"/>
      <c r="M157" s="42"/>
      <c r="N157" s="7">
        <f t="shared" si="2"/>
        <v>29000</v>
      </c>
      <c r="Q157" s="66"/>
    </row>
    <row r="158" spans="1:17" x14ac:dyDescent="0.25">
      <c r="A158" s="6" t="s">
        <v>62</v>
      </c>
      <c r="B158" s="26" t="s">
        <v>866</v>
      </c>
      <c r="C158" s="7">
        <v>2000</v>
      </c>
      <c r="D158" s="7">
        <v>2500</v>
      </c>
      <c r="E158" s="7">
        <v>2500</v>
      </c>
      <c r="F158" s="7">
        <v>2500</v>
      </c>
      <c r="G158" s="7">
        <v>2500</v>
      </c>
      <c r="H158" s="7">
        <v>2500</v>
      </c>
      <c r="I158" s="7">
        <v>2500</v>
      </c>
      <c r="J158" s="42">
        <v>2500</v>
      </c>
      <c r="K158" s="42">
        <v>3000</v>
      </c>
      <c r="L158" s="42">
        <v>3000</v>
      </c>
      <c r="M158" s="42"/>
      <c r="N158" s="7">
        <f t="shared" si="2"/>
        <v>25500</v>
      </c>
      <c r="Q158" s="66"/>
    </row>
    <row r="159" spans="1:17" x14ac:dyDescent="0.25">
      <c r="A159" s="6" t="s">
        <v>63</v>
      </c>
      <c r="B159" s="27" t="s">
        <v>787</v>
      </c>
      <c r="C159" s="7"/>
      <c r="D159" s="7">
        <v>3000</v>
      </c>
      <c r="E159" s="7"/>
      <c r="F159" s="7"/>
      <c r="G159" s="7">
        <v>5000</v>
      </c>
      <c r="H159" s="7"/>
      <c r="I159" s="7">
        <v>3000</v>
      </c>
      <c r="J159" s="42"/>
      <c r="K159" s="42">
        <v>3000</v>
      </c>
      <c r="L159" s="42">
        <v>3000</v>
      </c>
      <c r="M159" s="42"/>
      <c r="N159" s="7">
        <f t="shared" si="2"/>
        <v>17000</v>
      </c>
      <c r="Q159" s="66"/>
    </row>
    <row r="160" spans="1:17" x14ac:dyDescent="0.25">
      <c r="A160" s="6" t="s">
        <v>64</v>
      </c>
      <c r="B160" s="27" t="s">
        <v>788</v>
      </c>
      <c r="C160" s="7">
        <v>3000</v>
      </c>
      <c r="D160" s="7">
        <v>0</v>
      </c>
      <c r="E160" s="7">
        <v>5000</v>
      </c>
      <c r="F160" s="7">
        <v>5000</v>
      </c>
      <c r="G160" s="7">
        <v>3000</v>
      </c>
      <c r="H160" s="7"/>
      <c r="I160" s="7">
        <v>2500</v>
      </c>
      <c r="J160" s="42"/>
      <c r="K160" s="42"/>
      <c r="L160" s="42"/>
      <c r="M160" s="42"/>
      <c r="N160" s="7">
        <f t="shared" si="2"/>
        <v>18500</v>
      </c>
      <c r="Q160" s="66"/>
    </row>
    <row r="161" spans="1:17" x14ac:dyDescent="0.25">
      <c r="A161" s="6" t="s">
        <v>65</v>
      </c>
      <c r="B161" s="26" t="s">
        <v>867</v>
      </c>
      <c r="C161" s="7">
        <v>2000</v>
      </c>
      <c r="D161" s="7">
        <v>2500</v>
      </c>
      <c r="E161" s="7"/>
      <c r="F161" s="7"/>
      <c r="G161" s="7">
        <v>2500</v>
      </c>
      <c r="H161" s="7">
        <v>2500</v>
      </c>
      <c r="I161" s="7">
        <v>2500</v>
      </c>
      <c r="J161" s="42">
        <v>2500</v>
      </c>
      <c r="K161" s="42">
        <v>3000</v>
      </c>
      <c r="L161" s="42">
        <v>3000</v>
      </c>
      <c r="M161" s="42"/>
      <c r="N161" s="7">
        <f t="shared" si="2"/>
        <v>20500</v>
      </c>
      <c r="Q161" s="66"/>
    </row>
    <row r="162" spans="1:17" x14ac:dyDescent="0.25">
      <c r="A162" s="6" t="s">
        <v>187</v>
      </c>
      <c r="B162" s="27" t="s">
        <v>789</v>
      </c>
      <c r="C162" s="7"/>
      <c r="D162" s="7"/>
      <c r="E162" s="7"/>
      <c r="F162" s="7"/>
      <c r="G162" s="7"/>
      <c r="H162" s="7">
        <v>1000</v>
      </c>
      <c r="I162" s="7"/>
      <c r="J162" s="42"/>
      <c r="K162" s="42"/>
      <c r="L162" s="42"/>
      <c r="M162" s="42"/>
      <c r="N162" s="7">
        <f t="shared" si="2"/>
        <v>1000</v>
      </c>
      <c r="Q162" s="66"/>
    </row>
    <row r="163" spans="1:17" x14ac:dyDescent="0.25">
      <c r="A163" s="6" t="s">
        <v>181</v>
      </c>
      <c r="B163" s="27" t="s">
        <v>790</v>
      </c>
      <c r="C163" s="7"/>
      <c r="D163" s="7"/>
      <c r="E163" s="7"/>
      <c r="F163" s="7"/>
      <c r="G163" s="7"/>
      <c r="H163" s="7">
        <v>500</v>
      </c>
      <c r="I163" s="7"/>
      <c r="J163" s="42"/>
      <c r="K163" s="42"/>
      <c r="L163" s="42"/>
      <c r="M163" s="42"/>
      <c r="N163" s="7">
        <f t="shared" si="2"/>
        <v>500</v>
      </c>
      <c r="Q163" s="66"/>
    </row>
    <row r="164" spans="1:17" x14ac:dyDescent="0.25">
      <c r="A164" s="6" t="s">
        <v>207</v>
      </c>
      <c r="B164" s="27" t="s">
        <v>791</v>
      </c>
      <c r="C164" s="7"/>
      <c r="D164" s="7"/>
      <c r="E164" s="7"/>
      <c r="F164" s="7"/>
      <c r="G164" s="7"/>
      <c r="H164" s="7">
        <v>3000</v>
      </c>
      <c r="I164" s="7">
        <v>4000</v>
      </c>
      <c r="J164" s="42">
        <f>5000+2000</f>
        <v>7000</v>
      </c>
      <c r="K164" s="42"/>
      <c r="L164" s="42">
        <f>1500+1500</f>
        <v>3000</v>
      </c>
      <c r="M164" s="42"/>
      <c r="N164" s="7">
        <f t="shared" si="2"/>
        <v>17000</v>
      </c>
      <c r="Q164" s="66"/>
    </row>
    <row r="165" spans="1:17" x14ac:dyDescent="0.25">
      <c r="A165" s="6" t="s">
        <v>964</v>
      </c>
      <c r="B165" s="26" t="s">
        <v>965</v>
      </c>
      <c r="C165" s="64"/>
      <c r="D165" s="64"/>
      <c r="E165" s="64"/>
      <c r="F165" s="64"/>
      <c r="G165" s="64"/>
      <c r="H165" s="64"/>
      <c r="I165" s="64"/>
      <c r="J165" s="65"/>
      <c r="K165" s="65"/>
      <c r="L165" s="42">
        <v>1000</v>
      </c>
      <c r="M165" s="42"/>
      <c r="N165" s="7">
        <f t="shared" si="2"/>
        <v>1000</v>
      </c>
      <c r="Q165" s="66"/>
    </row>
    <row r="166" spans="1:17" x14ac:dyDescent="0.25">
      <c r="A166" s="6" t="s">
        <v>128</v>
      </c>
      <c r="B166" s="27" t="s">
        <v>792</v>
      </c>
      <c r="C166" s="7"/>
      <c r="D166" s="7"/>
      <c r="E166" s="7"/>
      <c r="F166" s="7">
        <v>2000</v>
      </c>
      <c r="G166" s="7"/>
      <c r="H166" s="7">
        <v>3000</v>
      </c>
      <c r="I166" s="7"/>
      <c r="J166" s="42">
        <v>3500</v>
      </c>
      <c r="K166" s="42"/>
      <c r="L166" s="42">
        <v>3000</v>
      </c>
      <c r="M166" s="42"/>
      <c r="N166" s="7">
        <f t="shared" si="2"/>
        <v>11500</v>
      </c>
      <c r="Q166" s="66"/>
    </row>
    <row r="167" spans="1:17" x14ac:dyDescent="0.25">
      <c r="A167" s="6" t="s">
        <v>149</v>
      </c>
      <c r="B167" s="27" t="s">
        <v>793</v>
      </c>
      <c r="C167" s="7"/>
      <c r="D167" s="7"/>
      <c r="E167" s="7"/>
      <c r="F167" s="7">
        <v>3500</v>
      </c>
      <c r="G167" s="7">
        <v>3000</v>
      </c>
      <c r="H167" s="7">
        <v>3000</v>
      </c>
      <c r="I167" s="7"/>
      <c r="J167" s="42"/>
      <c r="K167" s="42"/>
      <c r="L167" s="42"/>
      <c r="M167" s="42"/>
      <c r="N167" s="7">
        <f t="shared" si="2"/>
        <v>9500</v>
      </c>
      <c r="Q167" s="66"/>
    </row>
    <row r="168" spans="1:17" x14ac:dyDescent="0.25">
      <c r="A168" s="6" t="s">
        <v>962</v>
      </c>
      <c r="B168" s="26" t="s">
        <v>963</v>
      </c>
      <c r="C168" s="64"/>
      <c r="D168" s="64"/>
      <c r="E168" s="64"/>
      <c r="F168" s="64"/>
      <c r="G168" s="64"/>
      <c r="H168" s="64"/>
      <c r="I168" s="64"/>
      <c r="J168" s="65"/>
      <c r="K168" s="65"/>
      <c r="L168" s="42">
        <v>5000</v>
      </c>
      <c r="M168" s="42"/>
      <c r="N168" s="7">
        <f t="shared" si="2"/>
        <v>5000</v>
      </c>
      <c r="Q168" s="66"/>
    </row>
    <row r="169" spans="1:17" x14ac:dyDescent="0.25">
      <c r="A169" s="6" t="s">
        <v>66</v>
      </c>
      <c r="B169" s="27" t="s">
        <v>794</v>
      </c>
      <c r="C169" s="7"/>
      <c r="D169" s="7">
        <v>500</v>
      </c>
      <c r="E169" s="7">
        <v>500</v>
      </c>
      <c r="F169" s="7">
        <v>500</v>
      </c>
      <c r="G169" s="7"/>
      <c r="H169" s="7"/>
      <c r="I169" s="7"/>
      <c r="J169" s="42"/>
      <c r="K169" s="42"/>
      <c r="L169" s="42"/>
      <c r="M169" s="42"/>
      <c r="N169" s="7">
        <f t="shared" si="2"/>
        <v>1500</v>
      </c>
      <c r="Q169" s="66"/>
    </row>
    <row r="170" spans="1:17" x14ac:dyDescent="0.25">
      <c r="A170" s="6" t="s">
        <v>930</v>
      </c>
      <c r="B170" s="27" t="s">
        <v>795</v>
      </c>
      <c r="C170" s="7"/>
      <c r="D170" s="7"/>
      <c r="E170" s="7"/>
      <c r="F170" s="7"/>
      <c r="G170" s="7">
        <v>3000</v>
      </c>
      <c r="H170" s="7"/>
      <c r="I170" s="7">
        <v>3000</v>
      </c>
      <c r="J170" s="42"/>
      <c r="K170" s="42">
        <v>3000</v>
      </c>
      <c r="L170" s="42"/>
      <c r="M170" s="42"/>
      <c r="N170" s="7">
        <f t="shared" si="2"/>
        <v>9000</v>
      </c>
      <c r="Q170" s="66"/>
    </row>
    <row r="171" spans="1:17" x14ac:dyDescent="0.25">
      <c r="A171" s="6" t="s">
        <v>67</v>
      </c>
      <c r="B171" s="26" t="s">
        <v>868</v>
      </c>
      <c r="C171" s="7">
        <v>2000</v>
      </c>
      <c r="D171" s="7">
        <v>2500</v>
      </c>
      <c r="E171" s="7">
        <v>2500</v>
      </c>
      <c r="F171" s="7">
        <v>2500</v>
      </c>
      <c r="G171" s="7">
        <v>2500</v>
      </c>
      <c r="H171" s="7">
        <v>2500</v>
      </c>
      <c r="I171" s="7">
        <v>2500</v>
      </c>
      <c r="J171" s="42">
        <v>2500</v>
      </c>
      <c r="K171" s="42">
        <v>3000</v>
      </c>
      <c r="L171" s="42">
        <v>3000</v>
      </c>
      <c r="M171" s="42"/>
      <c r="N171" s="7">
        <f t="shared" si="2"/>
        <v>25500</v>
      </c>
      <c r="Q171" s="66"/>
    </row>
    <row r="172" spans="1:17" x14ac:dyDescent="0.25">
      <c r="A172" s="6" t="s">
        <v>68</v>
      </c>
      <c r="B172" s="26" t="s">
        <v>869</v>
      </c>
      <c r="C172" s="7">
        <v>2000</v>
      </c>
      <c r="D172" s="7">
        <v>2500</v>
      </c>
      <c r="E172" s="7">
        <v>2500</v>
      </c>
      <c r="F172" s="7">
        <v>2500</v>
      </c>
      <c r="G172" s="7">
        <v>2500</v>
      </c>
      <c r="H172" s="7">
        <v>2500</v>
      </c>
      <c r="I172" s="7">
        <v>2500</v>
      </c>
      <c r="J172" s="42">
        <v>2500</v>
      </c>
      <c r="K172" s="42">
        <v>3000</v>
      </c>
      <c r="L172" s="42">
        <v>3000</v>
      </c>
      <c r="M172" s="42"/>
      <c r="N172" s="7">
        <f t="shared" si="2"/>
        <v>25500</v>
      </c>
      <c r="Q172" s="66"/>
    </row>
    <row r="173" spans="1:17" x14ac:dyDescent="0.25">
      <c r="A173" s="6" t="s">
        <v>69</v>
      </c>
      <c r="B173" s="26" t="s">
        <v>870</v>
      </c>
      <c r="C173" s="7">
        <v>2000</v>
      </c>
      <c r="D173" s="7">
        <v>2500</v>
      </c>
      <c r="E173" s="7">
        <v>2500</v>
      </c>
      <c r="F173" s="7">
        <v>2500</v>
      </c>
      <c r="G173" s="7">
        <v>2500</v>
      </c>
      <c r="H173" s="7">
        <v>2500</v>
      </c>
      <c r="I173" s="7">
        <v>2500</v>
      </c>
      <c r="J173" s="42">
        <v>2500</v>
      </c>
      <c r="K173" s="42">
        <v>3000</v>
      </c>
      <c r="L173" s="42">
        <v>3000</v>
      </c>
      <c r="M173" s="42"/>
      <c r="N173" s="7">
        <f t="shared" si="2"/>
        <v>25500</v>
      </c>
      <c r="Q173" s="66"/>
    </row>
    <row r="174" spans="1:17" x14ac:dyDescent="0.25">
      <c r="A174" s="6" t="s">
        <v>184</v>
      </c>
      <c r="B174" s="27" t="s">
        <v>796</v>
      </c>
      <c r="C174" s="7"/>
      <c r="D174" s="7"/>
      <c r="E174" s="7"/>
      <c r="F174" s="7"/>
      <c r="G174" s="7"/>
      <c r="H174" s="7">
        <v>3000</v>
      </c>
      <c r="I174" s="7"/>
      <c r="J174" s="42"/>
      <c r="K174" s="42"/>
      <c r="L174" s="42"/>
      <c r="M174" s="42"/>
      <c r="N174" s="7">
        <f t="shared" si="2"/>
        <v>3000</v>
      </c>
      <c r="Q174" s="66"/>
    </row>
    <row r="175" spans="1:17" x14ac:dyDescent="0.25">
      <c r="A175" s="30" t="s">
        <v>895</v>
      </c>
      <c r="B175" s="26" t="s">
        <v>952</v>
      </c>
      <c r="C175" s="32"/>
      <c r="D175" s="32"/>
      <c r="E175" s="32"/>
      <c r="F175" s="32"/>
      <c r="G175" s="32"/>
      <c r="H175" s="32"/>
      <c r="I175" s="32"/>
      <c r="J175" s="46">
        <v>750</v>
      </c>
      <c r="K175" s="46">
        <v>1000</v>
      </c>
      <c r="L175" s="46"/>
      <c r="M175" s="46"/>
      <c r="N175" s="7">
        <f t="shared" si="2"/>
        <v>1750</v>
      </c>
      <c r="Q175" s="66"/>
    </row>
    <row r="176" spans="1:17" x14ac:dyDescent="0.25">
      <c r="A176" s="39" t="s">
        <v>916</v>
      </c>
      <c r="B176" s="40" t="s">
        <v>917</v>
      </c>
      <c r="C176" s="41"/>
      <c r="D176" s="41"/>
      <c r="E176" s="41"/>
      <c r="F176" s="41"/>
      <c r="G176" s="41"/>
      <c r="H176" s="41"/>
      <c r="I176" s="41"/>
      <c r="J176" s="47">
        <v>2000</v>
      </c>
      <c r="K176" s="47"/>
      <c r="L176" s="47">
        <v>2000</v>
      </c>
      <c r="M176" s="47"/>
      <c r="N176" s="7">
        <f t="shared" si="2"/>
        <v>4000</v>
      </c>
      <c r="Q176" s="66"/>
    </row>
    <row r="177" spans="1:17" x14ac:dyDescent="0.25">
      <c r="A177" s="6" t="s">
        <v>70</v>
      </c>
      <c r="B177" s="26" t="s">
        <v>871</v>
      </c>
      <c r="C177" s="7">
        <v>2000</v>
      </c>
      <c r="D177" s="7">
        <v>2500</v>
      </c>
      <c r="E177" s="7">
        <v>2500</v>
      </c>
      <c r="F177" s="7">
        <v>2500</v>
      </c>
      <c r="G177" s="7">
        <v>2500</v>
      </c>
      <c r="H177" s="7">
        <v>2500</v>
      </c>
      <c r="I177" s="7">
        <v>2500</v>
      </c>
      <c r="J177" s="42">
        <v>2500</v>
      </c>
      <c r="K177" s="42">
        <v>3000</v>
      </c>
      <c r="L177" s="42">
        <v>3000</v>
      </c>
      <c r="M177" s="42"/>
      <c r="N177" s="7">
        <f t="shared" si="2"/>
        <v>25500</v>
      </c>
      <c r="Q177" s="66"/>
    </row>
    <row r="178" spans="1:17" x14ac:dyDescent="0.25">
      <c r="A178" s="6" t="s">
        <v>71</v>
      </c>
      <c r="B178" s="26" t="s">
        <v>872</v>
      </c>
      <c r="C178" s="7">
        <v>2000</v>
      </c>
      <c r="D178" s="7">
        <v>2500</v>
      </c>
      <c r="E178" s="7">
        <v>2500</v>
      </c>
      <c r="F178" s="7">
        <v>2500</v>
      </c>
      <c r="G178" s="7">
        <v>2500</v>
      </c>
      <c r="H178" s="7">
        <v>2500</v>
      </c>
      <c r="I178" s="7">
        <v>2500</v>
      </c>
      <c r="J178" s="42">
        <v>2500</v>
      </c>
      <c r="K178" s="42">
        <v>3000</v>
      </c>
      <c r="L178" s="42">
        <v>3000</v>
      </c>
      <c r="M178" s="42"/>
      <c r="N178" s="7">
        <f t="shared" si="2"/>
        <v>25500</v>
      </c>
      <c r="Q178" s="66"/>
    </row>
    <row r="179" spans="1:17" x14ac:dyDescent="0.25">
      <c r="A179" s="52" t="s">
        <v>924</v>
      </c>
      <c r="B179" s="53" t="s">
        <v>925</v>
      </c>
      <c r="C179" s="54"/>
      <c r="D179" s="54"/>
      <c r="E179" s="54"/>
      <c r="F179" s="54"/>
      <c r="G179" s="54"/>
      <c r="H179" s="54"/>
      <c r="I179" s="54"/>
      <c r="J179" s="55"/>
      <c r="K179" s="55">
        <v>4000</v>
      </c>
      <c r="L179" s="55"/>
      <c r="M179" s="55"/>
      <c r="N179" s="7">
        <f t="shared" si="2"/>
        <v>4000</v>
      </c>
      <c r="Q179" s="66"/>
    </row>
    <row r="180" spans="1:17" x14ac:dyDescent="0.25">
      <c r="A180" s="6" t="s">
        <v>72</v>
      </c>
      <c r="B180" s="26" t="s">
        <v>873</v>
      </c>
      <c r="C180" s="7">
        <v>2000</v>
      </c>
      <c r="D180" s="7">
        <v>2500</v>
      </c>
      <c r="E180" s="7">
        <v>2500</v>
      </c>
      <c r="F180" s="7">
        <v>2500</v>
      </c>
      <c r="G180" s="7">
        <v>2500</v>
      </c>
      <c r="H180" s="7">
        <v>2500</v>
      </c>
      <c r="I180" s="7">
        <v>2500</v>
      </c>
      <c r="J180" s="42">
        <v>2500</v>
      </c>
      <c r="K180" s="42">
        <v>3000</v>
      </c>
      <c r="L180" s="42">
        <v>3000</v>
      </c>
      <c r="M180" s="42"/>
      <c r="N180" s="7">
        <f t="shared" si="2"/>
        <v>25500</v>
      </c>
      <c r="Q180" s="66"/>
    </row>
    <row r="181" spans="1:17" x14ac:dyDescent="0.25">
      <c r="A181" s="6" t="s">
        <v>955</v>
      </c>
      <c r="B181" s="27" t="s">
        <v>797</v>
      </c>
      <c r="C181" s="7"/>
      <c r="D181" s="7"/>
      <c r="E181" s="7">
        <v>1000</v>
      </c>
      <c r="F181" s="7"/>
      <c r="G181" s="7">
        <v>500</v>
      </c>
      <c r="H181" s="7"/>
      <c r="I181" s="7">
        <v>500</v>
      </c>
      <c r="J181" s="42">
        <v>1000</v>
      </c>
      <c r="K181" s="42">
        <v>1500</v>
      </c>
      <c r="L181" s="42">
        <v>2000</v>
      </c>
      <c r="M181" s="42">
        <v>2000</v>
      </c>
      <c r="N181" s="7">
        <f t="shared" si="2"/>
        <v>8500</v>
      </c>
      <c r="Q181" s="66"/>
    </row>
    <row r="182" spans="1:17" x14ac:dyDescent="0.25">
      <c r="A182" s="28" t="s">
        <v>533</v>
      </c>
      <c r="B182" s="26" t="s">
        <v>874</v>
      </c>
      <c r="C182" s="29"/>
      <c r="D182" s="29"/>
      <c r="E182" s="29"/>
      <c r="F182" s="29"/>
      <c r="G182" s="29"/>
      <c r="H182" s="29"/>
      <c r="I182" s="29">
        <v>2500</v>
      </c>
      <c r="J182" s="48"/>
      <c r="K182" s="48"/>
      <c r="L182" s="48"/>
      <c r="M182" s="48"/>
      <c r="N182" s="7">
        <f t="shared" si="2"/>
        <v>2500</v>
      </c>
      <c r="Q182" s="66"/>
    </row>
    <row r="183" spans="1:17" x14ac:dyDescent="0.25">
      <c r="A183" s="6" t="s">
        <v>73</v>
      </c>
      <c r="B183" s="27" t="s">
        <v>798</v>
      </c>
      <c r="C183" s="7"/>
      <c r="D183" s="7">
        <v>3000</v>
      </c>
      <c r="E183" s="7">
        <v>3000</v>
      </c>
      <c r="F183" s="7">
        <v>3000</v>
      </c>
      <c r="G183" s="7">
        <v>4000</v>
      </c>
      <c r="H183" s="7">
        <v>3000</v>
      </c>
      <c r="I183" s="7">
        <v>3000</v>
      </c>
      <c r="J183" s="42">
        <v>3000</v>
      </c>
      <c r="K183" s="42">
        <v>3000</v>
      </c>
      <c r="L183" s="42">
        <v>4000</v>
      </c>
      <c r="M183" s="42"/>
      <c r="N183" s="7">
        <f t="shared" si="2"/>
        <v>29000</v>
      </c>
      <c r="Q183" s="66"/>
    </row>
    <row r="184" spans="1:17" x14ac:dyDescent="0.25">
      <c r="A184" s="6" t="s">
        <v>966</v>
      </c>
      <c r="B184" s="26" t="s">
        <v>979</v>
      </c>
      <c r="C184" s="7"/>
      <c r="D184" s="7"/>
      <c r="E184" s="7"/>
      <c r="F184" s="7"/>
      <c r="G184" s="7"/>
      <c r="H184" s="7"/>
      <c r="I184" s="7"/>
      <c r="J184" s="42"/>
      <c r="K184" s="42"/>
      <c r="L184" s="42">
        <v>2000</v>
      </c>
      <c r="M184" s="42"/>
      <c r="N184" s="7">
        <f t="shared" si="2"/>
        <v>2000</v>
      </c>
      <c r="Q184" s="66"/>
    </row>
    <row r="185" spans="1:17" x14ac:dyDescent="0.25">
      <c r="A185" s="6" t="s">
        <v>827</v>
      </c>
      <c r="B185" s="26" t="s">
        <v>828</v>
      </c>
      <c r="C185" s="7"/>
      <c r="D185" s="7"/>
      <c r="E185" s="7"/>
      <c r="F185" s="7"/>
      <c r="G185" s="7"/>
      <c r="H185" s="7"/>
      <c r="I185" s="7">
        <v>17000</v>
      </c>
      <c r="J185" s="42">
        <v>2500</v>
      </c>
      <c r="K185" s="42">
        <v>3000</v>
      </c>
      <c r="L185" s="42">
        <v>3000</v>
      </c>
      <c r="M185" s="42"/>
      <c r="N185" s="7">
        <f t="shared" si="2"/>
        <v>25500</v>
      </c>
      <c r="Q185" s="66"/>
    </row>
    <row r="186" spans="1:17" x14ac:dyDescent="0.25">
      <c r="A186" s="6" t="s">
        <v>967</v>
      </c>
      <c r="B186" s="27" t="s">
        <v>875</v>
      </c>
      <c r="C186" s="29">
        <v>2000</v>
      </c>
      <c r="D186" s="29">
        <v>2500</v>
      </c>
      <c r="E186" s="29">
        <v>2500</v>
      </c>
      <c r="F186" s="29">
        <v>2500</v>
      </c>
      <c r="G186" s="29">
        <v>2500</v>
      </c>
      <c r="H186" s="29">
        <v>2500</v>
      </c>
      <c r="I186" s="29">
        <v>2500</v>
      </c>
      <c r="J186" s="48">
        <v>2500</v>
      </c>
      <c r="K186" s="48">
        <v>3000</v>
      </c>
      <c r="L186" s="48">
        <v>3000</v>
      </c>
      <c r="M186" s="48"/>
      <c r="N186" s="7">
        <f t="shared" si="2"/>
        <v>25500</v>
      </c>
      <c r="Q186" s="66"/>
    </row>
    <row r="187" spans="1:17" x14ac:dyDescent="0.25">
      <c r="A187" s="6" t="s">
        <v>898</v>
      </c>
      <c r="B187" s="26" t="s">
        <v>899</v>
      </c>
      <c r="C187" s="7"/>
      <c r="D187" s="7"/>
      <c r="E187" s="7"/>
      <c r="F187" s="7"/>
      <c r="G187" s="7"/>
      <c r="H187" s="7"/>
      <c r="I187" s="7"/>
      <c r="J187" s="42">
        <f>3000+2000</f>
        <v>5000</v>
      </c>
      <c r="K187" s="42"/>
      <c r="L187" s="42">
        <f>1500+1500</f>
        <v>3000</v>
      </c>
      <c r="M187" s="42">
        <v>2000</v>
      </c>
      <c r="N187" s="7">
        <f t="shared" si="2"/>
        <v>10000</v>
      </c>
      <c r="Q187" s="66"/>
    </row>
    <row r="188" spans="1:17" x14ac:dyDescent="0.25">
      <c r="A188" s="6" t="s">
        <v>124</v>
      </c>
      <c r="B188" s="27" t="s">
        <v>799</v>
      </c>
      <c r="C188" s="7"/>
      <c r="D188" s="7"/>
      <c r="E188" s="7">
        <v>3000</v>
      </c>
      <c r="F188" s="7">
        <v>3000</v>
      </c>
      <c r="G188" s="7">
        <v>3000</v>
      </c>
      <c r="H188" s="7"/>
      <c r="I188" s="7">
        <v>3000</v>
      </c>
      <c r="J188" s="42"/>
      <c r="K188" s="42">
        <v>3000</v>
      </c>
      <c r="L188" s="42"/>
      <c r="M188" s="42"/>
      <c r="N188" s="7">
        <f t="shared" si="2"/>
        <v>15000</v>
      </c>
      <c r="Q188" s="66"/>
    </row>
    <row r="189" spans="1:17" x14ac:dyDescent="0.25">
      <c r="A189" s="6" t="s">
        <v>74</v>
      </c>
      <c r="B189" s="26" t="s">
        <v>876</v>
      </c>
      <c r="C189" s="7">
        <v>2000</v>
      </c>
      <c r="D189" s="7">
        <v>2500</v>
      </c>
      <c r="E189" s="7">
        <v>2500</v>
      </c>
      <c r="F189" s="7">
        <v>2500</v>
      </c>
      <c r="G189" s="7">
        <v>2500</v>
      </c>
      <c r="H189" s="7">
        <v>2500</v>
      </c>
      <c r="I189" s="7">
        <v>2500</v>
      </c>
      <c r="J189" s="42">
        <v>2500</v>
      </c>
      <c r="K189" s="42">
        <v>3000</v>
      </c>
      <c r="L189" s="42">
        <v>3000</v>
      </c>
      <c r="M189" s="42"/>
      <c r="N189" s="7">
        <f t="shared" si="2"/>
        <v>25500</v>
      </c>
      <c r="Q189" s="66"/>
    </row>
    <row r="190" spans="1:17" x14ac:dyDescent="0.25">
      <c r="A190" s="6" t="s">
        <v>139</v>
      </c>
      <c r="B190" s="27" t="s">
        <v>800</v>
      </c>
      <c r="C190" s="7"/>
      <c r="D190" s="7"/>
      <c r="E190" s="7"/>
      <c r="F190" s="7">
        <v>1000</v>
      </c>
      <c r="G190" s="7"/>
      <c r="H190" s="7"/>
      <c r="I190" s="7"/>
      <c r="J190" s="42"/>
      <c r="K190" s="42"/>
      <c r="L190" s="42"/>
      <c r="M190" s="42"/>
      <c r="N190" s="7">
        <f t="shared" si="2"/>
        <v>1000</v>
      </c>
      <c r="Q190" s="66"/>
    </row>
    <row r="191" spans="1:17" x14ac:dyDescent="0.25">
      <c r="A191" s="6" t="s">
        <v>958</v>
      </c>
      <c r="B191" s="26" t="s">
        <v>959</v>
      </c>
      <c r="C191" s="64"/>
      <c r="D191" s="64"/>
      <c r="E191" s="64"/>
      <c r="F191" s="64"/>
      <c r="G191" s="64"/>
      <c r="H191" s="64"/>
      <c r="I191" s="64"/>
      <c r="J191" s="65"/>
      <c r="K191" s="65"/>
      <c r="L191" s="42">
        <v>1000</v>
      </c>
      <c r="M191" s="42"/>
      <c r="N191" s="7">
        <f t="shared" si="2"/>
        <v>1000</v>
      </c>
      <c r="Q191" s="66"/>
    </row>
    <row r="192" spans="1:17" x14ac:dyDescent="0.25">
      <c r="A192" s="17" t="s">
        <v>214</v>
      </c>
      <c r="B192" s="27" t="s">
        <v>801</v>
      </c>
      <c r="C192" s="18"/>
      <c r="D192" s="18"/>
      <c r="E192" s="18"/>
      <c r="F192" s="18"/>
      <c r="G192" s="18"/>
      <c r="H192" s="18"/>
      <c r="I192" s="18">
        <v>2000</v>
      </c>
      <c r="J192" s="49"/>
      <c r="K192" s="49">
        <v>2000</v>
      </c>
      <c r="L192" s="49">
        <v>3000</v>
      </c>
      <c r="M192" s="49"/>
      <c r="N192" s="7">
        <f t="shared" si="2"/>
        <v>7000</v>
      </c>
      <c r="Q192" s="66"/>
    </row>
    <row r="193" spans="1:17" x14ac:dyDescent="0.25">
      <c r="A193" s="6" t="s">
        <v>117</v>
      </c>
      <c r="B193" s="27" t="s">
        <v>802</v>
      </c>
      <c r="C193" s="7"/>
      <c r="D193" s="7"/>
      <c r="E193" s="7">
        <v>2000</v>
      </c>
      <c r="F193" s="7"/>
      <c r="G193" s="7"/>
      <c r="H193" s="7"/>
      <c r="I193" s="7"/>
      <c r="J193" s="42"/>
      <c r="K193" s="42"/>
      <c r="L193" s="42"/>
      <c r="M193" s="42"/>
      <c r="N193" s="7">
        <f t="shared" si="2"/>
        <v>2000</v>
      </c>
      <c r="Q193" s="66"/>
    </row>
    <row r="194" spans="1:17" x14ac:dyDescent="0.25">
      <c r="A194" s="6" t="s">
        <v>75</v>
      </c>
      <c r="B194" s="27" t="s">
        <v>878</v>
      </c>
      <c r="C194" s="7">
        <v>2000</v>
      </c>
      <c r="D194" s="7">
        <v>2500</v>
      </c>
      <c r="E194" s="7">
        <v>2500</v>
      </c>
      <c r="F194" s="7">
        <v>2500</v>
      </c>
      <c r="G194" s="7">
        <v>2500</v>
      </c>
      <c r="H194" s="7">
        <v>2500</v>
      </c>
      <c r="I194" s="7">
        <v>2500</v>
      </c>
      <c r="J194" s="42">
        <v>2500</v>
      </c>
      <c r="K194" s="42">
        <v>3000</v>
      </c>
      <c r="L194" s="42">
        <v>3000</v>
      </c>
      <c r="M194" s="42"/>
      <c r="N194" s="7">
        <f t="shared" si="2"/>
        <v>25500</v>
      </c>
      <c r="Q194" s="66"/>
    </row>
    <row r="195" spans="1:17" x14ac:dyDescent="0.25">
      <c r="A195" s="6" t="s">
        <v>76</v>
      </c>
      <c r="B195" s="27" t="s">
        <v>879</v>
      </c>
      <c r="C195" s="7">
        <v>2000</v>
      </c>
      <c r="D195" s="7">
        <v>2500</v>
      </c>
      <c r="E195" s="7">
        <v>2500</v>
      </c>
      <c r="F195" s="7">
        <v>2500</v>
      </c>
      <c r="G195" s="7">
        <v>2500</v>
      </c>
      <c r="H195" s="7">
        <v>2500</v>
      </c>
      <c r="I195" s="7">
        <v>2500</v>
      </c>
      <c r="J195" s="42">
        <v>2500</v>
      </c>
      <c r="K195" s="42">
        <v>3000</v>
      </c>
      <c r="L195" s="42">
        <v>3000</v>
      </c>
      <c r="M195" s="42"/>
      <c r="N195" s="7">
        <f t="shared" si="2"/>
        <v>25500</v>
      </c>
      <c r="Q195" s="66"/>
    </row>
    <row r="196" spans="1:17" x14ac:dyDescent="0.25">
      <c r="A196" s="6" t="s">
        <v>188</v>
      </c>
      <c r="B196" s="27" t="s">
        <v>778</v>
      </c>
      <c r="C196" s="7"/>
      <c r="D196" s="7"/>
      <c r="E196" s="7"/>
      <c r="F196" s="7"/>
      <c r="G196" s="7"/>
      <c r="H196" s="7">
        <v>1500</v>
      </c>
      <c r="I196" s="7"/>
      <c r="J196" s="42"/>
      <c r="K196" s="42"/>
      <c r="L196" s="42"/>
      <c r="M196" s="42"/>
      <c r="N196" s="7">
        <f t="shared" si="2"/>
        <v>1500</v>
      </c>
      <c r="Q196" s="66"/>
    </row>
    <row r="197" spans="1:17" x14ac:dyDescent="0.25">
      <c r="A197" s="14" t="s">
        <v>195</v>
      </c>
      <c r="B197" s="27" t="s">
        <v>803</v>
      </c>
      <c r="C197" s="7"/>
      <c r="D197" s="7"/>
      <c r="E197" s="7">
        <v>2500</v>
      </c>
      <c r="F197" s="7">
        <v>2500</v>
      </c>
      <c r="G197" s="7"/>
      <c r="H197" s="7"/>
      <c r="I197" s="7">
        <v>4000</v>
      </c>
      <c r="J197" s="42">
        <f>4500-2250+2250+1500+2500</f>
        <v>8500</v>
      </c>
      <c r="K197" s="42">
        <v>2000</v>
      </c>
      <c r="L197" s="42">
        <f>2500+2500+3000</f>
        <v>8000</v>
      </c>
      <c r="M197" s="42"/>
      <c r="N197" s="7">
        <f t="shared" si="2"/>
        <v>27500</v>
      </c>
      <c r="Q197" s="66"/>
    </row>
    <row r="198" spans="1:17" x14ac:dyDescent="0.25">
      <c r="A198" s="14" t="s">
        <v>196</v>
      </c>
      <c r="B198" s="27" t="s">
        <v>804</v>
      </c>
      <c r="C198" s="7">
        <v>3000</v>
      </c>
      <c r="D198" s="7"/>
      <c r="E198" s="7">
        <v>5000</v>
      </c>
      <c r="F198" s="7">
        <v>5000</v>
      </c>
      <c r="G198" s="7">
        <v>5000</v>
      </c>
      <c r="H198" s="7">
        <v>5000</v>
      </c>
      <c r="I198" s="7">
        <v>5000</v>
      </c>
      <c r="J198" s="42">
        <f>4500+2250+2000+2500</f>
        <v>11250</v>
      </c>
      <c r="K198" s="42">
        <v>2000</v>
      </c>
      <c r="L198" s="42">
        <f>3500+3500+2500+3000+3000</f>
        <v>15500</v>
      </c>
      <c r="M198" s="42">
        <f>3000</f>
        <v>3000</v>
      </c>
      <c r="N198" s="7">
        <f t="shared" si="2"/>
        <v>59750</v>
      </c>
      <c r="Q198" s="66"/>
    </row>
    <row r="199" spans="1:17" x14ac:dyDescent="0.25">
      <c r="A199" s="6" t="s">
        <v>148</v>
      </c>
      <c r="B199" s="27" t="s">
        <v>805</v>
      </c>
      <c r="C199" s="7"/>
      <c r="D199" s="7"/>
      <c r="E199" s="7"/>
      <c r="F199" s="7">
        <v>1500</v>
      </c>
      <c r="G199" s="7"/>
      <c r="H199" s="7"/>
      <c r="I199" s="7"/>
      <c r="J199" s="42">
        <v>2000</v>
      </c>
      <c r="K199" s="42"/>
      <c r="L199" s="42">
        <v>2000</v>
      </c>
      <c r="M199" s="42"/>
      <c r="N199" s="7">
        <f t="shared" ref="N199:N262" si="3">SUM(C199:M199)</f>
        <v>5500</v>
      </c>
      <c r="Q199" s="66"/>
    </row>
    <row r="200" spans="1:17" x14ac:dyDescent="0.25">
      <c r="A200" s="6" t="s">
        <v>77</v>
      </c>
      <c r="B200" s="27" t="s">
        <v>880</v>
      </c>
      <c r="C200" s="7">
        <v>2000</v>
      </c>
      <c r="D200" s="7">
        <v>2500</v>
      </c>
      <c r="E200" s="7">
        <v>2500</v>
      </c>
      <c r="F200" s="7">
        <v>2500</v>
      </c>
      <c r="G200" s="7">
        <v>2500</v>
      </c>
      <c r="H200" s="7">
        <v>2500</v>
      </c>
      <c r="I200" s="7">
        <v>2500</v>
      </c>
      <c r="J200" s="42">
        <v>2500</v>
      </c>
      <c r="K200" s="42">
        <v>3000</v>
      </c>
      <c r="L200" s="42">
        <v>3000</v>
      </c>
      <c r="M200" s="42"/>
      <c r="N200" s="7">
        <f t="shared" si="3"/>
        <v>25500</v>
      </c>
      <c r="Q200" s="66"/>
    </row>
    <row r="201" spans="1:17" x14ac:dyDescent="0.25">
      <c r="A201" s="6" t="s">
        <v>160</v>
      </c>
      <c r="B201" s="27" t="s">
        <v>806</v>
      </c>
      <c r="C201" s="7">
        <v>4000</v>
      </c>
      <c r="D201" s="7">
        <v>5000</v>
      </c>
      <c r="E201" s="7">
        <v>0</v>
      </c>
      <c r="F201" s="7">
        <v>5000</v>
      </c>
      <c r="G201" s="7">
        <v>5000</v>
      </c>
      <c r="H201" s="7">
        <v>5000</v>
      </c>
      <c r="I201" s="7">
        <v>5000</v>
      </c>
      <c r="J201" s="42">
        <v>5000</v>
      </c>
      <c r="K201" s="42"/>
      <c r="L201" s="42"/>
      <c r="M201" s="42"/>
      <c r="N201" s="7">
        <f t="shared" si="3"/>
        <v>34000</v>
      </c>
      <c r="Q201" s="66"/>
    </row>
    <row r="202" spans="1:17" x14ac:dyDescent="0.25">
      <c r="A202" s="36" t="s">
        <v>913</v>
      </c>
      <c r="B202" s="37" t="s">
        <v>914</v>
      </c>
      <c r="C202" s="38"/>
      <c r="D202" s="38"/>
      <c r="E202" s="38"/>
      <c r="F202" s="38"/>
      <c r="G202" s="38"/>
      <c r="H202" s="38"/>
      <c r="I202" s="38"/>
      <c r="J202" s="50">
        <v>3000</v>
      </c>
      <c r="K202" s="50"/>
      <c r="L202" s="50">
        <v>3500</v>
      </c>
      <c r="M202" s="50"/>
      <c r="N202" s="7">
        <f t="shared" si="3"/>
        <v>6500</v>
      </c>
      <c r="Q202" s="66"/>
    </row>
    <row r="203" spans="1:17" x14ac:dyDescent="0.25">
      <c r="A203" s="6" t="s">
        <v>78</v>
      </c>
      <c r="B203" s="27" t="s">
        <v>881</v>
      </c>
      <c r="C203" s="7">
        <v>2000</v>
      </c>
      <c r="D203" s="7">
        <v>2500</v>
      </c>
      <c r="E203" s="7">
        <v>2500</v>
      </c>
      <c r="F203" s="7">
        <v>2500</v>
      </c>
      <c r="G203" s="7">
        <v>2500</v>
      </c>
      <c r="H203" s="7">
        <v>2500</v>
      </c>
      <c r="I203" s="7">
        <v>2500</v>
      </c>
      <c r="J203" s="42">
        <v>2500</v>
      </c>
      <c r="K203" s="42">
        <v>3000</v>
      </c>
      <c r="L203" s="42">
        <v>3000</v>
      </c>
      <c r="M203" s="42"/>
      <c r="N203" s="7">
        <f t="shared" si="3"/>
        <v>25500</v>
      </c>
      <c r="Q203" s="66"/>
    </row>
    <row r="204" spans="1:17" x14ac:dyDescent="0.25">
      <c r="A204" s="6" t="s">
        <v>79</v>
      </c>
      <c r="B204" s="27" t="s">
        <v>807</v>
      </c>
      <c r="C204" s="7"/>
      <c r="D204" s="7">
        <v>2000</v>
      </c>
      <c r="E204" s="7">
        <v>2000</v>
      </c>
      <c r="F204" s="7">
        <v>2500</v>
      </c>
      <c r="G204" s="7"/>
      <c r="H204" s="7">
        <v>2500</v>
      </c>
      <c r="I204" s="7">
        <v>2500</v>
      </c>
      <c r="J204" s="7">
        <v>2500</v>
      </c>
      <c r="K204" s="7">
        <v>2500</v>
      </c>
      <c r="L204" s="7">
        <v>2000</v>
      </c>
      <c r="M204" s="7"/>
      <c r="N204" s="7">
        <f t="shared" si="3"/>
        <v>18500</v>
      </c>
      <c r="Q204" s="66"/>
    </row>
    <row r="205" spans="1:17" x14ac:dyDescent="0.25">
      <c r="A205" s="6" t="s">
        <v>100</v>
      </c>
      <c r="B205" s="27" t="s">
        <v>779</v>
      </c>
      <c r="C205" s="7">
        <v>5000</v>
      </c>
      <c r="D205" s="7"/>
      <c r="E205" s="7">
        <v>5000</v>
      </c>
      <c r="F205" s="7">
        <v>5000</v>
      </c>
      <c r="G205" s="7">
        <v>5000</v>
      </c>
      <c r="H205" s="7">
        <v>5000</v>
      </c>
      <c r="I205" s="7"/>
      <c r="J205" s="42">
        <v>6000</v>
      </c>
      <c r="K205" s="42"/>
      <c r="L205" s="42"/>
      <c r="M205" s="42"/>
      <c r="N205" s="7">
        <f t="shared" si="3"/>
        <v>31000</v>
      </c>
      <c r="Q205" s="66"/>
    </row>
    <row r="206" spans="1:17" x14ac:dyDescent="0.25">
      <c r="A206" s="6" t="s">
        <v>80</v>
      </c>
      <c r="B206" s="27" t="s">
        <v>882</v>
      </c>
      <c r="C206" s="7">
        <v>2000</v>
      </c>
      <c r="D206" s="7">
        <v>2500</v>
      </c>
      <c r="E206" s="7">
        <v>2500</v>
      </c>
      <c r="F206" s="7">
        <v>2500</v>
      </c>
      <c r="G206" s="7">
        <v>2500</v>
      </c>
      <c r="H206" s="7">
        <v>2500</v>
      </c>
      <c r="I206" s="7">
        <v>2500</v>
      </c>
      <c r="J206" s="42">
        <v>2500</v>
      </c>
      <c r="K206" s="42">
        <v>3000</v>
      </c>
      <c r="L206" s="42">
        <v>3000</v>
      </c>
      <c r="M206" s="42"/>
      <c r="N206" s="7">
        <f t="shared" si="3"/>
        <v>25500</v>
      </c>
      <c r="Q206" s="66"/>
    </row>
    <row r="207" spans="1:17" x14ac:dyDescent="0.25">
      <c r="A207" s="6" t="s">
        <v>81</v>
      </c>
      <c r="B207" s="27" t="s">
        <v>883</v>
      </c>
      <c r="C207" s="7">
        <v>2000</v>
      </c>
      <c r="D207" s="7">
        <v>2500</v>
      </c>
      <c r="E207" s="7">
        <v>2500</v>
      </c>
      <c r="F207" s="7">
        <v>2500</v>
      </c>
      <c r="G207" s="7">
        <v>2500</v>
      </c>
      <c r="H207" s="7">
        <v>2500</v>
      </c>
      <c r="I207" s="7">
        <v>2500</v>
      </c>
      <c r="J207" s="7">
        <v>2500</v>
      </c>
      <c r="K207" s="7">
        <v>3000</v>
      </c>
      <c r="L207" s="7">
        <v>3000</v>
      </c>
      <c r="M207" s="7"/>
      <c r="N207" s="7">
        <f t="shared" si="3"/>
        <v>25500</v>
      </c>
      <c r="Q207" s="66"/>
    </row>
    <row r="208" spans="1:17" x14ac:dyDescent="0.25">
      <c r="A208" s="6" t="s">
        <v>981</v>
      </c>
      <c r="B208" s="27" t="s">
        <v>808</v>
      </c>
      <c r="C208" s="7"/>
      <c r="D208" s="7"/>
      <c r="E208" s="7"/>
      <c r="F208" s="7"/>
      <c r="G208" s="7">
        <v>1000</v>
      </c>
      <c r="H208" s="7"/>
      <c r="I208" s="7"/>
      <c r="J208" s="42">
        <v>2500</v>
      </c>
      <c r="K208" s="42"/>
      <c r="L208" s="42">
        <v>1500</v>
      </c>
      <c r="M208" s="42">
        <v>5000</v>
      </c>
      <c r="N208" s="7">
        <f t="shared" si="3"/>
        <v>10000</v>
      </c>
      <c r="Q208" s="66"/>
    </row>
    <row r="209" spans="1:17" x14ac:dyDescent="0.25">
      <c r="A209" s="6" t="s">
        <v>153</v>
      </c>
      <c r="B209" s="26" t="s">
        <v>809</v>
      </c>
      <c r="C209" s="7"/>
      <c r="D209" s="7"/>
      <c r="E209" s="7"/>
      <c r="F209" s="7">
        <v>3000</v>
      </c>
      <c r="G209" s="7"/>
      <c r="H209" s="7">
        <v>3000</v>
      </c>
      <c r="I209" s="7">
        <v>3000</v>
      </c>
      <c r="J209" s="42"/>
      <c r="K209" s="42"/>
      <c r="L209" s="42"/>
      <c r="M209" s="42"/>
      <c r="N209" s="7">
        <f t="shared" si="3"/>
        <v>9000</v>
      </c>
      <c r="Q209" s="66"/>
    </row>
    <row r="210" spans="1:17" x14ac:dyDescent="0.25">
      <c r="A210" s="6" t="s">
        <v>152</v>
      </c>
      <c r="B210" s="27" t="s">
        <v>809</v>
      </c>
      <c r="C210" s="7"/>
      <c r="D210" s="7"/>
      <c r="E210" s="7"/>
      <c r="F210" s="7">
        <v>500</v>
      </c>
      <c r="G210" s="7"/>
      <c r="H210" s="7"/>
      <c r="I210" s="7"/>
      <c r="J210" s="42"/>
      <c r="K210" s="42"/>
      <c r="L210" s="42"/>
      <c r="M210" s="42"/>
      <c r="N210" s="7">
        <f t="shared" si="3"/>
        <v>500</v>
      </c>
      <c r="Q210" s="66"/>
    </row>
    <row r="211" spans="1:17" x14ac:dyDescent="0.25">
      <c r="A211" s="6" t="s">
        <v>907</v>
      </c>
      <c r="B211" s="26" t="s">
        <v>910</v>
      </c>
      <c r="C211" s="7"/>
      <c r="D211" s="7"/>
      <c r="E211" s="7"/>
      <c r="F211" s="7"/>
      <c r="G211" s="7"/>
      <c r="H211" s="7"/>
      <c r="I211" s="7"/>
      <c r="J211" s="42">
        <v>1000</v>
      </c>
      <c r="K211" s="42"/>
      <c r="L211" s="42"/>
      <c r="M211" s="42"/>
      <c r="N211" s="7">
        <f t="shared" si="3"/>
        <v>1000</v>
      </c>
      <c r="Q211" s="66"/>
    </row>
    <row r="212" spans="1:17" x14ac:dyDescent="0.25">
      <c r="A212" s="36" t="s">
        <v>911</v>
      </c>
      <c r="B212" s="37" t="s">
        <v>912</v>
      </c>
      <c r="C212" s="38"/>
      <c r="D212" s="38"/>
      <c r="E212" s="38"/>
      <c r="F212" s="38"/>
      <c r="G212" s="38"/>
      <c r="H212" s="38"/>
      <c r="I212" s="38"/>
      <c r="J212" s="50">
        <v>2500</v>
      </c>
      <c r="K212" s="50"/>
      <c r="L212" s="50"/>
      <c r="M212" s="50"/>
      <c r="N212" s="7">
        <f t="shared" si="3"/>
        <v>2500</v>
      </c>
      <c r="Q212" s="66"/>
    </row>
    <row r="213" spans="1:17" x14ac:dyDescent="0.25">
      <c r="A213" s="6" t="s">
        <v>82</v>
      </c>
      <c r="B213" s="27" t="s">
        <v>810</v>
      </c>
      <c r="C213" s="7">
        <v>3000</v>
      </c>
      <c r="D213" s="7"/>
      <c r="E213" s="7">
        <v>2000</v>
      </c>
      <c r="F213" s="7"/>
      <c r="G213" s="7">
        <v>2000</v>
      </c>
      <c r="H213" s="7">
        <v>2000</v>
      </c>
      <c r="I213" s="7">
        <v>2500</v>
      </c>
      <c r="J213" s="42">
        <v>2500</v>
      </c>
      <c r="K213" s="42"/>
      <c r="L213" s="42">
        <v>2500</v>
      </c>
      <c r="M213" s="42"/>
      <c r="N213" s="7">
        <f t="shared" si="3"/>
        <v>16500</v>
      </c>
      <c r="Q213" s="66"/>
    </row>
    <row r="214" spans="1:17" x14ac:dyDescent="0.25">
      <c r="A214" s="6" t="s">
        <v>161</v>
      </c>
      <c r="B214" s="27"/>
      <c r="C214" s="7"/>
      <c r="D214" s="29"/>
      <c r="E214" s="7"/>
      <c r="F214" s="7"/>
      <c r="G214" s="7">
        <f>5645.34+3454.66</f>
        <v>9100</v>
      </c>
      <c r="H214" s="7"/>
      <c r="I214" s="7"/>
      <c r="J214" s="42"/>
      <c r="K214" s="42"/>
      <c r="L214" s="42"/>
      <c r="M214" s="42"/>
      <c r="N214" s="7">
        <f t="shared" si="3"/>
        <v>9100</v>
      </c>
      <c r="Q214" s="66"/>
    </row>
    <row r="215" spans="1:17" x14ac:dyDescent="0.25">
      <c r="A215" s="6" t="s">
        <v>203</v>
      </c>
      <c r="B215" s="27" t="s">
        <v>884</v>
      </c>
      <c r="C215" s="7">
        <v>0</v>
      </c>
      <c r="D215" s="7">
        <v>2500</v>
      </c>
      <c r="E215" s="7">
        <v>2500</v>
      </c>
      <c r="F215" s="7">
        <v>2500</v>
      </c>
      <c r="G215" s="7">
        <v>2500</v>
      </c>
      <c r="H215" s="7">
        <v>2500</v>
      </c>
      <c r="I215" s="7">
        <v>2500</v>
      </c>
      <c r="J215" s="42">
        <v>2500</v>
      </c>
      <c r="K215" s="42">
        <v>3000</v>
      </c>
      <c r="L215" s="42">
        <v>3000</v>
      </c>
      <c r="M215" s="42"/>
      <c r="N215" s="7">
        <f t="shared" si="3"/>
        <v>23500</v>
      </c>
      <c r="Q215" s="66"/>
    </row>
    <row r="216" spans="1:17" x14ac:dyDescent="0.25">
      <c r="A216" s="6" t="s">
        <v>83</v>
      </c>
      <c r="B216" s="27" t="s">
        <v>885</v>
      </c>
      <c r="C216" s="7">
        <v>2000</v>
      </c>
      <c r="D216" s="7">
        <v>2500</v>
      </c>
      <c r="E216" s="7">
        <v>2500</v>
      </c>
      <c r="F216" s="7">
        <v>2500</v>
      </c>
      <c r="G216" s="7">
        <v>2500</v>
      </c>
      <c r="H216" s="7">
        <v>2500</v>
      </c>
      <c r="I216" s="7">
        <v>2500</v>
      </c>
      <c r="J216" s="42">
        <v>2500</v>
      </c>
      <c r="K216" s="42">
        <v>3000</v>
      </c>
      <c r="L216" s="42">
        <v>3000</v>
      </c>
      <c r="M216" s="42"/>
      <c r="N216" s="7">
        <f t="shared" si="3"/>
        <v>25500</v>
      </c>
      <c r="Q216" s="66"/>
    </row>
    <row r="217" spans="1:17" x14ac:dyDescent="0.25">
      <c r="A217" s="6" t="s">
        <v>84</v>
      </c>
      <c r="B217" s="27" t="s">
        <v>886</v>
      </c>
      <c r="C217" s="7">
        <v>2000</v>
      </c>
      <c r="D217" s="7">
        <v>2500</v>
      </c>
      <c r="E217" s="7">
        <v>2500</v>
      </c>
      <c r="F217" s="7">
        <v>2500</v>
      </c>
      <c r="G217" s="7">
        <v>2500</v>
      </c>
      <c r="H217" s="7">
        <v>2500</v>
      </c>
      <c r="I217" s="7">
        <v>2500</v>
      </c>
      <c r="J217" s="42">
        <v>2500</v>
      </c>
      <c r="K217" s="42">
        <v>3000</v>
      </c>
      <c r="L217" s="42">
        <v>3000</v>
      </c>
      <c r="M217" s="42"/>
      <c r="N217" s="7">
        <f t="shared" si="3"/>
        <v>25500</v>
      </c>
      <c r="Q217" s="66"/>
    </row>
    <row r="218" spans="1:17" x14ac:dyDescent="0.25">
      <c r="A218" s="6" t="s">
        <v>85</v>
      </c>
      <c r="B218" s="27" t="s">
        <v>811</v>
      </c>
      <c r="C218" s="7"/>
      <c r="D218" s="7">
        <v>5000</v>
      </c>
      <c r="E218" s="7"/>
      <c r="F218" s="7">
        <v>5000</v>
      </c>
      <c r="G218" s="7"/>
      <c r="H218" s="7">
        <v>3000</v>
      </c>
      <c r="I218" s="7"/>
      <c r="J218" s="42"/>
      <c r="K218" s="42"/>
      <c r="L218" s="42">
        <v>2400</v>
      </c>
      <c r="M218" s="42"/>
      <c r="N218" s="7">
        <f t="shared" si="3"/>
        <v>15400</v>
      </c>
      <c r="Q218" s="66"/>
    </row>
    <row r="219" spans="1:17" x14ac:dyDescent="0.25">
      <c r="A219" s="6" t="s">
        <v>204</v>
      </c>
      <c r="B219" s="27" t="s">
        <v>886</v>
      </c>
      <c r="C219" s="7"/>
      <c r="D219" s="7"/>
      <c r="E219" s="7">
        <v>2500</v>
      </c>
      <c r="F219" s="7">
        <v>2500</v>
      </c>
      <c r="G219" s="7">
        <v>2500</v>
      </c>
      <c r="H219" s="7">
        <v>2500</v>
      </c>
      <c r="I219" s="7">
        <v>2500</v>
      </c>
      <c r="J219" s="42">
        <v>2500</v>
      </c>
      <c r="K219" s="42">
        <v>3000</v>
      </c>
      <c r="L219" s="42">
        <v>3000</v>
      </c>
      <c r="M219" s="42"/>
      <c r="N219" s="7">
        <f t="shared" si="3"/>
        <v>21000</v>
      </c>
      <c r="Q219" s="66"/>
    </row>
    <row r="220" spans="1:17" x14ac:dyDescent="0.25">
      <c r="A220" s="6" t="s">
        <v>86</v>
      </c>
      <c r="B220" s="27" t="s">
        <v>812</v>
      </c>
      <c r="C220" s="7"/>
      <c r="D220" s="7">
        <v>750</v>
      </c>
      <c r="E220" s="7"/>
      <c r="F220" s="7"/>
      <c r="G220" s="7"/>
      <c r="H220" s="7"/>
      <c r="I220" s="7"/>
      <c r="J220" s="42"/>
      <c r="K220" s="42"/>
      <c r="L220" s="42"/>
      <c r="M220" s="42"/>
      <c r="N220" s="7">
        <f t="shared" si="3"/>
        <v>750</v>
      </c>
      <c r="Q220" s="66"/>
    </row>
    <row r="221" spans="1:17" x14ac:dyDescent="0.25">
      <c r="A221" s="6" t="s">
        <v>127</v>
      </c>
      <c r="B221" s="27" t="s">
        <v>813</v>
      </c>
      <c r="C221" s="7"/>
      <c r="D221" s="7"/>
      <c r="E221" s="7"/>
      <c r="F221" s="7">
        <v>1500</v>
      </c>
      <c r="G221" s="7"/>
      <c r="H221" s="7"/>
      <c r="I221" s="7"/>
      <c r="J221" s="42"/>
      <c r="K221" s="42"/>
      <c r="L221" s="42"/>
      <c r="M221" s="42"/>
      <c r="N221" s="7">
        <f t="shared" si="3"/>
        <v>1500</v>
      </c>
      <c r="Q221" s="66"/>
    </row>
    <row r="222" spans="1:17" x14ac:dyDescent="0.25">
      <c r="A222" s="6" t="s">
        <v>209</v>
      </c>
      <c r="B222" s="27" t="s">
        <v>814</v>
      </c>
      <c r="C222" s="7"/>
      <c r="D222" s="7"/>
      <c r="E222" s="7"/>
      <c r="F222" s="7"/>
      <c r="G222" s="7"/>
      <c r="H222" s="7"/>
      <c r="I222" s="7">
        <v>1000</v>
      </c>
      <c r="J222" s="42">
        <v>1500</v>
      </c>
      <c r="K222" s="42"/>
      <c r="L222" s="42"/>
      <c r="M222" s="42"/>
      <c r="N222" s="7">
        <f t="shared" si="3"/>
        <v>2500</v>
      </c>
      <c r="Q222" s="66"/>
    </row>
    <row r="223" spans="1:17" x14ac:dyDescent="0.25">
      <c r="A223" s="6" t="s">
        <v>908</v>
      </c>
      <c r="B223" s="26" t="s">
        <v>909</v>
      </c>
      <c r="C223" s="7"/>
      <c r="D223" s="7"/>
      <c r="E223" s="7"/>
      <c r="F223" s="7"/>
      <c r="G223" s="7"/>
      <c r="H223" s="7"/>
      <c r="I223" s="7"/>
      <c r="J223" s="42">
        <v>1000</v>
      </c>
      <c r="K223" s="42"/>
      <c r="L223" s="42"/>
      <c r="M223" s="42"/>
      <c r="N223" s="7">
        <f t="shared" si="3"/>
        <v>1000</v>
      </c>
      <c r="Q223" s="66"/>
    </row>
    <row r="224" spans="1:17" x14ac:dyDescent="0.25">
      <c r="A224" s="39" t="s">
        <v>918</v>
      </c>
      <c r="B224" s="40" t="s">
        <v>919</v>
      </c>
      <c r="C224" s="41"/>
      <c r="D224" s="41"/>
      <c r="E224" s="41"/>
      <c r="F224" s="41"/>
      <c r="G224" s="41"/>
      <c r="H224" s="41"/>
      <c r="I224" s="41"/>
      <c r="J224" s="47">
        <v>4000</v>
      </c>
      <c r="K224" s="47">
        <v>4000</v>
      </c>
      <c r="L224" s="47">
        <v>5000</v>
      </c>
      <c r="M224" s="47"/>
      <c r="N224" s="7">
        <f t="shared" si="3"/>
        <v>13000</v>
      </c>
      <c r="Q224" s="66"/>
    </row>
    <row r="225" spans="1:17" x14ac:dyDescent="0.25">
      <c r="A225" s="6" t="s">
        <v>185</v>
      </c>
      <c r="B225" s="27" t="s">
        <v>815</v>
      </c>
      <c r="C225" s="7"/>
      <c r="D225" s="7"/>
      <c r="E225" s="7"/>
      <c r="F225" s="7">
        <v>2500</v>
      </c>
      <c r="G225" s="7">
        <v>4000</v>
      </c>
      <c r="H225" s="7">
        <v>5000</v>
      </c>
      <c r="I225" s="7">
        <v>5000</v>
      </c>
      <c r="J225" s="42">
        <v>5000</v>
      </c>
      <c r="K225" s="42">
        <v>5000</v>
      </c>
      <c r="L225" s="42">
        <v>5000</v>
      </c>
      <c r="M225" s="42"/>
      <c r="N225" s="7">
        <f t="shared" si="3"/>
        <v>31500</v>
      </c>
      <c r="Q225" s="66"/>
    </row>
    <row r="226" spans="1:17" x14ac:dyDescent="0.25">
      <c r="A226" s="6" t="s">
        <v>158</v>
      </c>
      <c r="B226" s="27" t="s">
        <v>816</v>
      </c>
      <c r="C226" s="7"/>
      <c r="D226" s="7"/>
      <c r="E226" s="7"/>
      <c r="F226" s="7"/>
      <c r="G226" s="7">
        <v>2000</v>
      </c>
      <c r="H226" s="7">
        <v>1000</v>
      </c>
      <c r="I226" s="7">
        <v>1000</v>
      </c>
      <c r="J226" s="42">
        <v>1000</v>
      </c>
      <c r="K226" s="42">
        <v>1000</v>
      </c>
      <c r="L226" s="42">
        <v>2000</v>
      </c>
      <c r="M226" s="42"/>
      <c r="N226" s="7">
        <f t="shared" si="3"/>
        <v>8000</v>
      </c>
      <c r="Q226" s="66"/>
    </row>
    <row r="227" spans="1:17" x14ac:dyDescent="0.25">
      <c r="A227" s="14" t="s">
        <v>906</v>
      </c>
      <c r="B227" s="34" t="s">
        <v>902</v>
      </c>
      <c r="C227" s="35"/>
      <c r="D227" s="35"/>
      <c r="E227" s="35"/>
      <c r="F227" s="35"/>
      <c r="G227" s="35"/>
      <c r="H227" s="35"/>
      <c r="I227" s="35"/>
      <c r="J227" s="44">
        <v>1250</v>
      </c>
      <c r="K227" s="44"/>
      <c r="L227" s="44"/>
      <c r="M227" s="44"/>
      <c r="N227" s="7">
        <f t="shared" si="3"/>
        <v>1250</v>
      </c>
      <c r="Q227" s="66"/>
    </row>
    <row r="228" spans="1:17" x14ac:dyDescent="0.25">
      <c r="A228" s="6" t="s">
        <v>971</v>
      </c>
      <c r="B228" s="26" t="s">
        <v>877</v>
      </c>
      <c r="C228" s="7">
        <v>4000</v>
      </c>
      <c r="D228" s="7">
        <v>4000</v>
      </c>
      <c r="E228" s="7">
        <v>4000</v>
      </c>
      <c r="F228" s="7">
        <v>0</v>
      </c>
      <c r="G228" s="7"/>
      <c r="H228" s="7"/>
      <c r="I228" s="7"/>
      <c r="J228" s="42"/>
      <c r="K228" s="42"/>
      <c r="L228" s="42"/>
      <c r="M228" s="42"/>
      <c r="N228" s="7">
        <f t="shared" si="3"/>
        <v>12000</v>
      </c>
      <c r="Q228" s="66"/>
    </row>
    <row r="229" spans="1:17" x14ac:dyDescent="0.25">
      <c r="A229" s="6" t="s">
        <v>604</v>
      </c>
      <c r="B229" s="27" t="s">
        <v>727</v>
      </c>
      <c r="C229" s="7"/>
      <c r="D229" s="7"/>
      <c r="E229" s="7"/>
      <c r="F229" s="7"/>
      <c r="G229" s="7">
        <v>3000</v>
      </c>
      <c r="H229" s="7"/>
      <c r="I229" s="7"/>
      <c r="J229" s="42"/>
      <c r="K229" s="42"/>
      <c r="L229" s="42"/>
      <c r="M229" s="42"/>
      <c r="N229" s="7">
        <f t="shared" si="3"/>
        <v>3000</v>
      </c>
      <c r="Q229" s="66"/>
    </row>
    <row r="230" spans="1:17" x14ac:dyDescent="0.25">
      <c r="A230" s="6" t="s">
        <v>609</v>
      </c>
      <c r="B230" s="26" t="s">
        <v>861</v>
      </c>
      <c r="C230" s="7"/>
      <c r="D230" s="7"/>
      <c r="E230" s="7"/>
      <c r="F230" s="7"/>
      <c r="G230" s="7"/>
      <c r="H230" s="7">
        <v>500</v>
      </c>
      <c r="I230" s="7"/>
      <c r="J230" s="42"/>
      <c r="K230" s="42"/>
      <c r="L230" s="42"/>
      <c r="M230" s="42"/>
      <c r="N230" s="7">
        <f t="shared" si="3"/>
        <v>500</v>
      </c>
      <c r="Q230" s="66"/>
    </row>
    <row r="231" spans="1:17" x14ac:dyDescent="0.25">
      <c r="A231" s="6" t="s">
        <v>613</v>
      </c>
      <c r="B231" s="27" t="s">
        <v>773</v>
      </c>
      <c r="C231" s="7"/>
      <c r="D231" s="7"/>
      <c r="E231" s="7">
        <v>2000</v>
      </c>
      <c r="F231" s="7">
        <v>3000</v>
      </c>
      <c r="G231" s="7">
        <v>2000</v>
      </c>
      <c r="H231" s="7">
        <v>2000</v>
      </c>
      <c r="I231" s="7">
        <v>2000</v>
      </c>
      <c r="J231" s="42">
        <v>2000</v>
      </c>
      <c r="K231" s="42">
        <v>2000</v>
      </c>
      <c r="L231" s="42">
        <v>2400</v>
      </c>
      <c r="M231" s="42">
        <v>2500</v>
      </c>
      <c r="N231" s="7">
        <f t="shared" si="3"/>
        <v>19900</v>
      </c>
      <c r="Q231" s="66"/>
    </row>
    <row r="232" spans="1:17" x14ac:dyDescent="0.25">
      <c r="A232" s="6" t="s">
        <v>972</v>
      </c>
      <c r="B232" s="27" t="s">
        <v>729</v>
      </c>
      <c r="C232" s="7">
        <v>3500</v>
      </c>
      <c r="D232" s="7"/>
      <c r="E232" s="7">
        <v>3000</v>
      </c>
      <c r="F232" s="7"/>
      <c r="G232" s="7">
        <v>5000</v>
      </c>
      <c r="H232" s="7"/>
      <c r="I232" s="7"/>
      <c r="J232" s="42">
        <v>5000</v>
      </c>
      <c r="K232" s="42">
        <v>5000</v>
      </c>
      <c r="L232" s="42"/>
      <c r="M232" s="42"/>
      <c r="N232" s="7">
        <f t="shared" si="3"/>
        <v>21500</v>
      </c>
      <c r="Q232" s="66"/>
    </row>
    <row r="233" spans="1:17" x14ac:dyDescent="0.25">
      <c r="A233" s="6" t="s">
        <v>973</v>
      </c>
      <c r="B233" s="26" t="s">
        <v>865</v>
      </c>
      <c r="C233" s="7"/>
      <c r="D233" s="7">
        <v>2500</v>
      </c>
      <c r="E233" s="7"/>
      <c r="F233" s="7"/>
      <c r="G233" s="7"/>
      <c r="H233" s="7">
        <v>2500</v>
      </c>
      <c r="I233" s="7">
        <v>3000</v>
      </c>
      <c r="J233" s="42"/>
      <c r="K233" s="42"/>
      <c r="L233" s="42"/>
      <c r="M233" s="42"/>
      <c r="N233" s="7">
        <f t="shared" si="3"/>
        <v>8000</v>
      </c>
      <c r="Q233" s="66"/>
    </row>
    <row r="234" spans="1:17" x14ac:dyDescent="0.25">
      <c r="A234" s="6" t="s">
        <v>177</v>
      </c>
      <c r="B234" s="27" t="s">
        <v>817</v>
      </c>
      <c r="C234" s="7"/>
      <c r="D234" s="7"/>
      <c r="E234" s="7"/>
      <c r="F234" s="7"/>
      <c r="G234" s="7"/>
      <c r="H234" s="7">
        <v>500</v>
      </c>
      <c r="I234" s="7"/>
      <c r="J234" s="42"/>
      <c r="K234" s="42"/>
      <c r="L234" s="42"/>
      <c r="M234" s="42"/>
      <c r="N234" s="7">
        <f t="shared" si="3"/>
        <v>500</v>
      </c>
      <c r="Q234" s="66"/>
    </row>
    <row r="235" spans="1:17" x14ac:dyDescent="0.25">
      <c r="A235" s="6" t="s">
        <v>623</v>
      </c>
      <c r="B235" s="27" t="s">
        <v>776</v>
      </c>
      <c r="C235" s="7"/>
      <c r="D235" s="7"/>
      <c r="E235" s="7"/>
      <c r="F235" s="7"/>
      <c r="G235" s="7">
        <v>5000</v>
      </c>
      <c r="H235" s="7"/>
      <c r="I235" s="7"/>
      <c r="J235" s="42"/>
      <c r="K235" s="42"/>
      <c r="L235" s="42"/>
      <c r="M235" s="42"/>
      <c r="N235" s="7">
        <f t="shared" si="3"/>
        <v>5000</v>
      </c>
      <c r="Q235" s="66"/>
    </row>
    <row r="236" spans="1:17" x14ac:dyDescent="0.25">
      <c r="A236" s="6" t="s">
        <v>625</v>
      </c>
      <c r="B236" s="27" t="s">
        <v>777</v>
      </c>
      <c r="C236" s="7"/>
      <c r="D236" s="7"/>
      <c r="E236" s="7"/>
      <c r="F236" s="7"/>
      <c r="G236" s="7"/>
      <c r="H236" s="7">
        <v>2000</v>
      </c>
      <c r="I236" s="7">
        <v>2000</v>
      </c>
      <c r="J236" s="42"/>
      <c r="K236" s="42"/>
      <c r="L236" s="42">
        <v>4000</v>
      </c>
      <c r="M236" s="42"/>
      <c r="N236" s="7">
        <f t="shared" si="3"/>
        <v>8000</v>
      </c>
      <c r="Q236" s="66"/>
    </row>
    <row r="237" spans="1:17" x14ac:dyDescent="0.25">
      <c r="A237" s="14" t="s">
        <v>197</v>
      </c>
      <c r="B237" s="27" t="s">
        <v>818</v>
      </c>
      <c r="C237" s="7">
        <v>3500</v>
      </c>
      <c r="D237" s="7">
        <v>5000</v>
      </c>
      <c r="E237" s="7">
        <v>5000</v>
      </c>
      <c r="F237" s="7"/>
      <c r="G237" s="7"/>
      <c r="H237" s="7">
        <v>3500</v>
      </c>
      <c r="I237" s="7">
        <v>2000</v>
      </c>
      <c r="J237" s="42">
        <v>1000</v>
      </c>
      <c r="K237" s="42"/>
      <c r="L237" s="42"/>
      <c r="M237" s="42"/>
      <c r="N237" s="7">
        <f t="shared" si="3"/>
        <v>20000</v>
      </c>
      <c r="Q237" s="66"/>
    </row>
    <row r="238" spans="1:17" x14ac:dyDescent="0.25">
      <c r="A238" s="56" t="s">
        <v>943</v>
      </c>
      <c r="B238" s="57" t="s">
        <v>944</v>
      </c>
      <c r="C238" s="58"/>
      <c r="D238" s="58"/>
      <c r="E238" s="58"/>
      <c r="F238" s="58"/>
      <c r="G238" s="58"/>
      <c r="H238" s="58"/>
      <c r="I238" s="58"/>
      <c r="J238" s="59"/>
      <c r="K238" s="59">
        <v>5000</v>
      </c>
      <c r="L238" s="59"/>
      <c r="M238" s="59"/>
      <c r="N238" s="7">
        <f t="shared" si="3"/>
        <v>5000</v>
      </c>
      <c r="Q238" s="66"/>
    </row>
    <row r="239" spans="1:17" x14ac:dyDescent="0.25">
      <c r="A239" s="6" t="s">
        <v>87</v>
      </c>
      <c r="B239" s="26" t="s">
        <v>835</v>
      </c>
      <c r="C239" s="7">
        <v>2000</v>
      </c>
      <c r="D239" s="7">
        <v>2500</v>
      </c>
      <c r="E239" s="7">
        <v>2500</v>
      </c>
      <c r="F239" s="7">
        <v>2500</v>
      </c>
      <c r="G239" s="7">
        <v>2500</v>
      </c>
      <c r="H239" s="7">
        <v>2500</v>
      </c>
      <c r="I239" s="7">
        <v>2500</v>
      </c>
      <c r="J239" s="42">
        <v>2500</v>
      </c>
      <c r="K239" s="42">
        <v>3000</v>
      </c>
      <c r="L239" s="42">
        <v>3000</v>
      </c>
      <c r="M239" s="42"/>
      <c r="N239" s="7">
        <f t="shared" si="3"/>
        <v>25500</v>
      </c>
      <c r="Q239" s="66"/>
    </row>
    <row r="240" spans="1:17" x14ac:dyDescent="0.25">
      <c r="A240" s="6" t="s">
        <v>88</v>
      </c>
      <c r="B240" s="27" t="s">
        <v>819</v>
      </c>
      <c r="C240" s="7"/>
      <c r="D240" s="7">
        <v>4000</v>
      </c>
      <c r="E240" s="7"/>
      <c r="F240" s="7"/>
      <c r="G240" s="7"/>
      <c r="H240" s="7"/>
      <c r="I240" s="7"/>
      <c r="J240" s="42"/>
      <c r="K240" s="42"/>
      <c r="L240" s="42"/>
      <c r="M240" s="42"/>
      <c r="N240" s="7">
        <f t="shared" si="3"/>
        <v>4000</v>
      </c>
      <c r="Q240" s="66"/>
    </row>
    <row r="241" spans="1:17" x14ac:dyDescent="0.25">
      <c r="A241" s="6" t="s">
        <v>89</v>
      </c>
      <c r="B241" s="26" t="s">
        <v>836</v>
      </c>
      <c r="C241" s="7">
        <v>2000</v>
      </c>
      <c r="D241" s="7">
        <v>2500</v>
      </c>
      <c r="E241" s="7">
        <v>2500</v>
      </c>
      <c r="F241" s="7">
        <v>2500</v>
      </c>
      <c r="G241" s="7">
        <v>2500</v>
      </c>
      <c r="H241" s="7">
        <v>2500</v>
      </c>
      <c r="I241" s="7">
        <v>2500</v>
      </c>
      <c r="J241" s="42">
        <v>2500</v>
      </c>
      <c r="K241" s="42">
        <v>3000</v>
      </c>
      <c r="L241" s="42">
        <v>3000</v>
      </c>
      <c r="M241" s="42"/>
      <c r="N241" s="7">
        <f t="shared" si="3"/>
        <v>25500</v>
      </c>
      <c r="Q241" s="66"/>
    </row>
    <row r="242" spans="1:17" x14ac:dyDescent="0.25">
      <c r="A242" s="6" t="s">
        <v>113</v>
      </c>
      <c r="B242" s="27" t="s">
        <v>820</v>
      </c>
      <c r="C242" s="7"/>
      <c r="D242" s="7"/>
      <c r="E242" s="7">
        <v>750</v>
      </c>
      <c r="F242" s="7">
        <v>2000</v>
      </c>
      <c r="G242" s="7">
        <v>1000</v>
      </c>
      <c r="H242" s="7">
        <v>1000</v>
      </c>
      <c r="I242" s="7"/>
      <c r="J242" s="42"/>
      <c r="K242" s="42"/>
      <c r="L242" s="42"/>
      <c r="M242" s="42"/>
      <c r="N242" s="7">
        <f t="shared" si="3"/>
        <v>4750</v>
      </c>
      <c r="Q242" s="66"/>
    </row>
    <row r="243" spans="1:17" x14ac:dyDescent="0.25">
      <c r="A243" s="6" t="s">
        <v>138</v>
      </c>
      <c r="B243" s="27" t="s">
        <v>821</v>
      </c>
      <c r="C243" s="7"/>
      <c r="D243" s="7"/>
      <c r="E243" s="7"/>
      <c r="F243" s="7">
        <v>5000</v>
      </c>
      <c r="G243" s="7"/>
      <c r="H243" s="7"/>
      <c r="I243" s="7"/>
      <c r="J243" s="42"/>
      <c r="K243" s="42">
        <v>5000</v>
      </c>
      <c r="L243" s="42"/>
      <c r="M243" s="42"/>
      <c r="N243" s="7">
        <f t="shared" si="3"/>
        <v>10000</v>
      </c>
      <c r="Q243" s="66"/>
    </row>
    <row r="244" spans="1:17" x14ac:dyDescent="0.25">
      <c r="A244" s="6" t="s">
        <v>120</v>
      </c>
      <c r="B244" s="27" t="s">
        <v>822</v>
      </c>
      <c r="C244" s="7"/>
      <c r="D244" s="7">
        <v>1000</v>
      </c>
      <c r="E244" s="7"/>
      <c r="F244" s="7"/>
      <c r="G244" s="7"/>
      <c r="H244" s="7"/>
      <c r="I244" s="7"/>
      <c r="J244" s="42"/>
      <c r="K244" s="42"/>
      <c r="L244" s="42"/>
      <c r="M244" s="42"/>
      <c r="N244" s="7">
        <f t="shared" si="3"/>
        <v>1000</v>
      </c>
      <c r="Q244" s="66"/>
    </row>
    <row r="245" spans="1:17" x14ac:dyDescent="0.25">
      <c r="A245" s="6" t="s">
        <v>211</v>
      </c>
      <c r="B245" s="27" t="s">
        <v>823</v>
      </c>
      <c r="C245" s="7"/>
      <c r="D245" s="7">
        <v>2000</v>
      </c>
      <c r="E245" s="7">
        <v>2000</v>
      </c>
      <c r="F245" s="7">
        <v>2000</v>
      </c>
      <c r="G245" s="7"/>
      <c r="H245" s="7">
        <v>2000</v>
      </c>
      <c r="I245" s="7">
        <v>2000</v>
      </c>
      <c r="J245" s="42">
        <v>1000</v>
      </c>
      <c r="K245" s="42">
        <v>2000</v>
      </c>
      <c r="L245" s="42">
        <v>2000</v>
      </c>
      <c r="M245" s="42">
        <v>2000</v>
      </c>
      <c r="N245" s="7">
        <f t="shared" si="3"/>
        <v>17000</v>
      </c>
      <c r="Q245" s="66"/>
    </row>
    <row r="246" spans="1:17" x14ac:dyDescent="0.25">
      <c r="A246" s="6" t="s">
        <v>137</v>
      </c>
      <c r="B246" s="27" t="s">
        <v>824</v>
      </c>
      <c r="C246" s="7"/>
      <c r="D246" s="7"/>
      <c r="E246" s="7">
        <v>2500</v>
      </c>
      <c r="F246" s="7"/>
      <c r="G246" s="7"/>
      <c r="H246" s="7"/>
      <c r="I246" s="7"/>
      <c r="J246" s="42"/>
      <c r="K246" s="42">
        <v>1500</v>
      </c>
      <c r="L246" s="42"/>
      <c r="M246" s="42"/>
      <c r="N246" s="7">
        <f t="shared" si="3"/>
        <v>4000</v>
      </c>
      <c r="Q246" s="66"/>
    </row>
    <row r="247" spans="1:17" x14ac:dyDescent="0.25">
      <c r="A247" s="6" t="s">
        <v>90</v>
      </c>
      <c r="B247" s="27" t="s">
        <v>825</v>
      </c>
      <c r="C247" s="7">
        <v>1200</v>
      </c>
      <c r="D247" s="7"/>
      <c r="E247" s="7"/>
      <c r="F247" s="7"/>
      <c r="G247" s="7"/>
      <c r="H247" s="7"/>
      <c r="I247" s="7"/>
      <c r="J247" s="42"/>
      <c r="K247" s="42"/>
      <c r="L247" s="42"/>
      <c r="M247" s="42"/>
      <c r="N247" s="7">
        <f t="shared" si="3"/>
        <v>1200</v>
      </c>
      <c r="Q247" s="66"/>
    </row>
    <row r="248" spans="1:17" x14ac:dyDescent="0.25">
      <c r="A248" s="52" t="s">
        <v>931</v>
      </c>
      <c r="B248" s="53" t="s">
        <v>932</v>
      </c>
      <c r="C248" s="54"/>
      <c r="D248" s="54"/>
      <c r="E248" s="54"/>
      <c r="F248" s="54"/>
      <c r="G248" s="54"/>
      <c r="H248" s="54"/>
      <c r="I248" s="54"/>
      <c r="J248" s="55"/>
      <c r="K248" s="55">
        <v>2000</v>
      </c>
      <c r="L248" s="55"/>
      <c r="M248" s="55"/>
      <c r="N248" s="7">
        <f t="shared" si="3"/>
        <v>2000</v>
      </c>
      <c r="Q248" s="66"/>
    </row>
    <row r="249" spans="1:17" x14ac:dyDescent="0.25">
      <c r="A249" s="6" t="s">
        <v>202</v>
      </c>
      <c r="B249" s="27" t="s">
        <v>837</v>
      </c>
      <c r="C249" s="7"/>
      <c r="D249" s="7"/>
      <c r="E249" s="7"/>
      <c r="F249" s="7"/>
      <c r="G249" s="7"/>
      <c r="H249" s="7">
        <v>2500</v>
      </c>
      <c r="I249" s="7">
        <v>2500</v>
      </c>
      <c r="J249" s="42">
        <v>2500</v>
      </c>
      <c r="K249" s="42">
        <v>3000</v>
      </c>
      <c r="L249" s="42">
        <v>3000</v>
      </c>
      <c r="M249" s="42"/>
      <c r="N249" s="7">
        <f t="shared" si="3"/>
        <v>13500</v>
      </c>
      <c r="Q249" s="66"/>
    </row>
    <row r="250" spans="1:17" x14ac:dyDescent="0.25">
      <c r="A250" s="6" t="s">
        <v>201</v>
      </c>
      <c r="B250" s="27" t="s">
        <v>838</v>
      </c>
      <c r="C250" s="7">
        <v>2000</v>
      </c>
      <c r="D250" s="7">
        <v>2500</v>
      </c>
      <c r="E250" s="7">
        <v>2500</v>
      </c>
      <c r="F250" s="7">
        <v>2500</v>
      </c>
      <c r="G250" s="7">
        <v>2500</v>
      </c>
      <c r="H250" s="7">
        <v>2500</v>
      </c>
      <c r="I250" s="7">
        <v>2500</v>
      </c>
      <c r="J250" s="42">
        <v>2500</v>
      </c>
      <c r="K250" s="42">
        <v>3000</v>
      </c>
      <c r="L250" s="42">
        <v>3000</v>
      </c>
      <c r="M250" s="42"/>
      <c r="N250" s="7">
        <f t="shared" si="3"/>
        <v>25500</v>
      </c>
      <c r="Q250" s="66"/>
    </row>
    <row r="251" spans="1:17" x14ac:dyDescent="0.25">
      <c r="A251" s="6" t="s">
        <v>91</v>
      </c>
      <c r="B251" s="27" t="s">
        <v>839</v>
      </c>
      <c r="C251" s="7">
        <v>2000</v>
      </c>
      <c r="D251" s="7">
        <v>2500</v>
      </c>
      <c r="E251" s="7">
        <v>2500</v>
      </c>
      <c r="F251" s="7">
        <v>2500</v>
      </c>
      <c r="G251" s="7">
        <v>2500</v>
      </c>
      <c r="H251" s="7">
        <v>2500</v>
      </c>
      <c r="I251" s="7">
        <v>2500</v>
      </c>
      <c r="J251" s="42">
        <v>2500</v>
      </c>
      <c r="K251" s="42">
        <v>3000</v>
      </c>
      <c r="L251" s="42">
        <v>3000</v>
      </c>
      <c r="M251" s="42"/>
      <c r="N251" s="7">
        <f t="shared" si="3"/>
        <v>25500</v>
      </c>
      <c r="Q251" s="66"/>
    </row>
    <row r="252" spans="1:17" x14ac:dyDescent="0.25">
      <c r="A252" s="6" t="s">
        <v>92</v>
      </c>
      <c r="B252" s="27" t="s">
        <v>840</v>
      </c>
      <c r="C252" s="7">
        <v>2000</v>
      </c>
      <c r="D252" s="7">
        <v>2500</v>
      </c>
      <c r="E252" s="7">
        <v>2500</v>
      </c>
      <c r="F252" s="7">
        <v>2500</v>
      </c>
      <c r="G252" s="7">
        <v>2500</v>
      </c>
      <c r="H252" s="7">
        <v>2500</v>
      </c>
      <c r="I252" s="7">
        <v>2500</v>
      </c>
      <c r="J252" s="42">
        <v>2500</v>
      </c>
      <c r="K252" s="42">
        <v>3000</v>
      </c>
      <c r="L252" s="42">
        <v>3000</v>
      </c>
      <c r="M252" s="42"/>
      <c r="N252" s="7">
        <f t="shared" si="3"/>
        <v>25500</v>
      </c>
      <c r="Q252" s="66"/>
    </row>
    <row r="253" spans="1:17" x14ac:dyDescent="0.25">
      <c r="A253" s="30" t="s">
        <v>892</v>
      </c>
      <c r="B253" s="31" t="s">
        <v>893</v>
      </c>
      <c r="C253" s="32"/>
      <c r="D253" s="32"/>
      <c r="E253" s="32"/>
      <c r="F253" s="32"/>
      <c r="G253" s="32"/>
      <c r="H253" s="32"/>
      <c r="I253" s="32">
        <v>3000</v>
      </c>
      <c r="J253" s="46"/>
      <c r="K253" s="46"/>
      <c r="L253" s="46"/>
      <c r="M253" s="46"/>
      <c r="N253" s="7">
        <f t="shared" si="3"/>
        <v>3000</v>
      </c>
      <c r="Q253" s="66"/>
    </row>
    <row r="254" spans="1:17" x14ac:dyDescent="0.25">
      <c r="A254" s="19" t="s">
        <v>217</v>
      </c>
      <c r="B254" s="27" t="s">
        <v>841</v>
      </c>
      <c r="C254" s="20"/>
      <c r="D254" s="20"/>
      <c r="E254" s="20"/>
      <c r="F254" s="20"/>
      <c r="G254" s="20"/>
      <c r="H254" s="20"/>
      <c r="I254" s="20">
        <v>2000</v>
      </c>
      <c r="J254" s="43"/>
      <c r="K254" s="43"/>
      <c r="L254" s="43">
        <v>2000</v>
      </c>
      <c r="M254" s="43"/>
      <c r="N254" s="7">
        <f t="shared" si="3"/>
        <v>4000</v>
      </c>
      <c r="Q254" s="66"/>
    </row>
    <row r="255" spans="1:17" ht="15.75" customHeight="1" x14ac:dyDescent="0.25">
      <c r="A255" s="6" t="s">
        <v>174</v>
      </c>
      <c r="B255" s="27" t="s">
        <v>842</v>
      </c>
      <c r="C255" s="7"/>
      <c r="D255" s="7"/>
      <c r="E255" s="7"/>
      <c r="F255" s="7"/>
      <c r="G255" s="7">
        <v>5000</v>
      </c>
      <c r="H255" s="7"/>
      <c r="I255" s="7">
        <v>2500</v>
      </c>
      <c r="J255" s="42">
        <v>2500</v>
      </c>
      <c r="K255" s="42"/>
      <c r="L255" s="42">
        <v>3000</v>
      </c>
      <c r="M255" s="42">
        <v>3000</v>
      </c>
      <c r="N255" s="7">
        <f t="shared" si="3"/>
        <v>16000</v>
      </c>
      <c r="Q255" s="66"/>
    </row>
    <row r="256" spans="1:17" ht="15.75" customHeight="1" x14ac:dyDescent="0.25">
      <c r="A256" s="33" t="s">
        <v>903</v>
      </c>
      <c r="B256" s="34" t="s">
        <v>842</v>
      </c>
      <c r="C256" s="35"/>
      <c r="D256" s="35"/>
      <c r="E256" s="35"/>
      <c r="F256" s="35"/>
      <c r="G256" s="35"/>
      <c r="H256" s="35"/>
      <c r="I256" s="35"/>
      <c r="J256" s="44">
        <v>2500</v>
      </c>
      <c r="K256" s="44"/>
      <c r="L256" s="44"/>
      <c r="M256" s="44"/>
      <c r="N256" s="7">
        <f t="shared" si="3"/>
        <v>2500</v>
      </c>
      <c r="Q256" s="66"/>
    </row>
    <row r="257" spans="1:20" ht="15.75" customHeight="1" x14ac:dyDescent="0.25">
      <c r="A257" s="6" t="s">
        <v>208</v>
      </c>
      <c r="B257" s="27" t="s">
        <v>843</v>
      </c>
      <c r="C257" s="7"/>
      <c r="D257" s="7"/>
      <c r="E257" s="7"/>
      <c r="F257" s="7"/>
      <c r="G257" s="7"/>
      <c r="H257" s="7">
        <v>3000</v>
      </c>
      <c r="I257" s="7"/>
      <c r="J257" s="42"/>
      <c r="K257" s="42"/>
      <c r="L257" s="42"/>
      <c r="M257" s="42"/>
      <c r="N257" s="7">
        <f t="shared" si="3"/>
        <v>3000</v>
      </c>
      <c r="Q257" s="66"/>
    </row>
    <row r="258" spans="1:20" x14ac:dyDescent="0.25">
      <c r="A258" s="6" t="s">
        <v>93</v>
      </c>
      <c r="B258" s="27" t="s">
        <v>842</v>
      </c>
      <c r="C258" s="7"/>
      <c r="D258" s="7">
        <v>2000</v>
      </c>
      <c r="E258" s="7"/>
      <c r="F258" s="7"/>
      <c r="G258" s="7"/>
      <c r="H258" s="7"/>
      <c r="I258" s="7"/>
      <c r="J258" s="42"/>
      <c r="K258" s="42"/>
      <c r="L258" s="42"/>
      <c r="M258" s="42"/>
      <c r="N258" s="7">
        <f t="shared" si="3"/>
        <v>2000</v>
      </c>
      <c r="Q258" s="66"/>
    </row>
    <row r="259" spans="1:20" x14ac:dyDescent="0.25">
      <c r="A259" s="6" t="s">
        <v>829</v>
      </c>
      <c r="B259" s="26" t="s">
        <v>844</v>
      </c>
      <c r="C259" s="7"/>
      <c r="D259" s="7"/>
      <c r="E259" s="7"/>
      <c r="F259" s="7"/>
      <c r="G259" s="7"/>
      <c r="H259" s="7"/>
      <c r="I259" s="7">
        <v>1500</v>
      </c>
      <c r="J259" s="42"/>
      <c r="K259" s="42"/>
      <c r="L259" s="42">
        <v>2000</v>
      </c>
      <c r="M259" s="42"/>
      <c r="N259" s="7">
        <f t="shared" si="3"/>
        <v>3500</v>
      </c>
      <c r="Q259" s="66"/>
    </row>
    <row r="260" spans="1:20" x14ac:dyDescent="0.25">
      <c r="A260" s="6" t="s">
        <v>163</v>
      </c>
      <c r="B260" s="27" t="s">
        <v>845</v>
      </c>
      <c r="C260" s="7"/>
      <c r="D260" s="7"/>
      <c r="E260" s="7"/>
      <c r="F260" s="7"/>
      <c r="G260" s="7">
        <v>1000</v>
      </c>
      <c r="H260" s="7"/>
      <c r="I260" s="7">
        <v>3000</v>
      </c>
      <c r="J260" s="42">
        <v>2000</v>
      </c>
      <c r="K260" s="42">
        <v>2000</v>
      </c>
      <c r="L260" s="42">
        <v>3000</v>
      </c>
      <c r="M260" s="42"/>
      <c r="N260" s="7">
        <f t="shared" si="3"/>
        <v>11000</v>
      </c>
      <c r="Q260" s="66"/>
    </row>
    <row r="261" spans="1:20" x14ac:dyDescent="0.25">
      <c r="A261" s="6" t="s">
        <v>94</v>
      </c>
      <c r="B261" s="27" t="s">
        <v>841</v>
      </c>
      <c r="C261" s="7"/>
      <c r="D261" s="7">
        <v>3000</v>
      </c>
      <c r="E261" s="7">
        <v>2000</v>
      </c>
      <c r="F261" s="7">
        <v>2000</v>
      </c>
      <c r="G261" s="7">
        <v>2000</v>
      </c>
      <c r="H261" s="7"/>
      <c r="I261" s="7"/>
      <c r="J261" s="42"/>
      <c r="K261" s="42"/>
      <c r="L261" s="42"/>
      <c r="M261" s="42"/>
      <c r="N261" s="7">
        <f t="shared" si="3"/>
        <v>9000</v>
      </c>
      <c r="Q261" s="66"/>
      <c r="T261" s="67"/>
    </row>
    <row r="262" spans="1:20" x14ac:dyDescent="0.25">
      <c r="A262" s="6" t="s">
        <v>121</v>
      </c>
      <c r="B262" s="26" t="s">
        <v>887</v>
      </c>
      <c r="C262" s="7"/>
      <c r="D262" s="7"/>
      <c r="E262" s="7">
        <v>2000</v>
      </c>
      <c r="F262" s="7"/>
      <c r="G262" s="7"/>
      <c r="H262" s="7"/>
      <c r="I262" s="7"/>
      <c r="J262" s="42"/>
      <c r="K262" s="42"/>
      <c r="L262" s="42"/>
      <c r="M262" s="42"/>
      <c r="N262" s="7">
        <f t="shared" si="3"/>
        <v>2000</v>
      </c>
      <c r="Q262" s="66"/>
    </row>
    <row r="263" spans="1:20" x14ac:dyDescent="0.25">
      <c r="A263" s="6" t="s">
        <v>95</v>
      </c>
      <c r="B263" s="26" t="s">
        <v>888</v>
      </c>
      <c r="C263" s="7">
        <v>3000</v>
      </c>
      <c r="D263" s="7"/>
      <c r="E263" s="7"/>
      <c r="F263" s="7"/>
      <c r="G263" s="7"/>
      <c r="H263" s="7"/>
      <c r="I263" s="7"/>
      <c r="J263" s="42"/>
      <c r="K263" s="42"/>
      <c r="L263" s="42"/>
      <c r="M263" s="42"/>
      <c r="N263" s="7">
        <f t="shared" ref="N263:N266" si="4">SUM(C263:M263)</f>
        <v>3000</v>
      </c>
      <c r="Q263" s="66"/>
    </row>
    <row r="264" spans="1:20" x14ac:dyDescent="0.25">
      <c r="A264" s="56" t="s">
        <v>941</v>
      </c>
      <c r="B264" s="57" t="s">
        <v>942</v>
      </c>
      <c r="C264" s="58"/>
      <c r="D264" s="58"/>
      <c r="E264" s="58"/>
      <c r="F264" s="58"/>
      <c r="G264" s="58"/>
      <c r="H264" s="58"/>
      <c r="I264" s="58"/>
      <c r="J264" s="59"/>
      <c r="K264" s="59">
        <v>3500</v>
      </c>
      <c r="L264" s="59"/>
      <c r="M264" s="59"/>
      <c r="N264" s="7">
        <f t="shared" si="4"/>
        <v>3500</v>
      </c>
      <c r="Q264" s="66"/>
    </row>
    <row r="265" spans="1:20" x14ac:dyDescent="0.25">
      <c r="A265" s="6" t="s">
        <v>677</v>
      </c>
      <c r="B265" s="27" t="s">
        <v>712</v>
      </c>
      <c r="C265" s="7"/>
      <c r="D265" s="7">
        <v>1500</v>
      </c>
      <c r="E265" s="7"/>
      <c r="F265" s="7">
        <v>1500</v>
      </c>
      <c r="G265" s="7">
        <v>3000</v>
      </c>
      <c r="H265" s="7"/>
      <c r="I265" s="7"/>
      <c r="J265" s="42"/>
      <c r="K265" s="42"/>
      <c r="L265" s="42"/>
      <c r="M265" s="42"/>
      <c r="N265" s="7">
        <f t="shared" si="4"/>
        <v>6000</v>
      </c>
      <c r="Q265" s="66"/>
    </row>
    <row r="266" spans="1:20" x14ac:dyDescent="0.25">
      <c r="A266" s="8" t="s">
        <v>133</v>
      </c>
      <c r="B266" s="27"/>
      <c r="C266" s="9">
        <v>2000</v>
      </c>
      <c r="D266" s="9">
        <v>-2000</v>
      </c>
      <c r="E266" s="9"/>
      <c r="F266" s="9"/>
      <c r="G266" s="9"/>
      <c r="H266" s="9"/>
      <c r="I266" s="9"/>
      <c r="J266" s="51"/>
      <c r="K266" s="51"/>
      <c r="L266" s="51"/>
      <c r="M266" s="51"/>
      <c r="N266" s="7">
        <f t="shared" si="4"/>
        <v>0</v>
      </c>
      <c r="Q266" s="66"/>
    </row>
    <row r="267" spans="1:20" ht="15.75" thickBot="1" x14ac:dyDescent="0.3">
      <c r="A267" s="11" t="s">
        <v>132</v>
      </c>
      <c r="B267" s="11"/>
      <c r="C267" s="12">
        <f>SUM(C7:C266)</f>
        <v>204700</v>
      </c>
      <c r="D267" s="12">
        <f>SUM(D7:D266)</f>
        <v>285300</v>
      </c>
      <c r="E267" s="12">
        <f>SUM(E7:E266)</f>
        <v>328850</v>
      </c>
      <c r="F267" s="12">
        <f>SUM(F7:F261)</f>
        <v>335650</v>
      </c>
      <c r="G267" s="12">
        <f>SUM(G7:G261)</f>
        <v>358950</v>
      </c>
      <c r="H267" s="12">
        <f>SUM(H7:H261)</f>
        <v>348000</v>
      </c>
      <c r="I267" s="12">
        <f>SUM(I7:I266)</f>
        <v>360000</v>
      </c>
      <c r="J267" s="12">
        <f>SUM(J7:J266)</f>
        <v>376200</v>
      </c>
      <c r="K267" s="12">
        <f>SUM(K7:K266)</f>
        <v>342400</v>
      </c>
      <c r="L267" s="12">
        <f>SUM(L7:L266)</f>
        <v>426687.67</v>
      </c>
      <c r="M267" s="12"/>
      <c r="N267" s="12">
        <f>SUM(N7:N266)</f>
        <v>3404096.64</v>
      </c>
      <c r="Q267" s="66"/>
    </row>
    <row r="268" spans="1:20" ht="15.75" thickTop="1" x14ac:dyDescent="0.25"/>
    <row r="269" spans="1:20" x14ac:dyDescent="0.25">
      <c r="A269" s="15" t="s">
        <v>198</v>
      </c>
      <c r="B269" s="15"/>
    </row>
    <row r="270" spans="1:20" x14ac:dyDescent="0.25">
      <c r="A270" s="13" t="s">
        <v>108</v>
      </c>
      <c r="B270" s="13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</row>
  </sheetData>
  <mergeCells count="2">
    <mergeCell ref="A1:N1"/>
    <mergeCell ref="A2:N2"/>
  </mergeCells>
  <phoneticPr fontId="25" type="noConversion"/>
  <pageMargins left="0.45" right="0.45" top="0.75" bottom="0.75" header="0.3" footer="0.3"/>
  <pageSetup scale="53" fitToHeight="0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29"/>
  <sheetViews>
    <sheetView workbookViewId="0">
      <pane ySplit="1" topLeftCell="A63" activePane="bottomLeft" state="frozenSplit"/>
      <selection pane="bottomLeft" activeCell="B81" sqref="B81"/>
    </sheetView>
  </sheetViews>
  <sheetFormatPr defaultRowHeight="15" x14ac:dyDescent="0.25"/>
  <cols>
    <col min="1" max="1" width="2.28515625" customWidth="1"/>
    <col min="2" max="2" width="30.7109375" customWidth="1"/>
    <col min="3" max="3" width="10.28515625" bestFit="1" customWidth="1"/>
    <col min="4" max="4" width="30.7109375" customWidth="1"/>
    <col min="5" max="5" width="20.140625" bestFit="1" customWidth="1"/>
    <col min="6" max="6" width="13.42578125" bestFit="1" customWidth="1"/>
    <col min="7" max="7" width="3.5703125" bestFit="1" customWidth="1"/>
    <col min="8" max="8" width="11.28515625" bestFit="1" customWidth="1"/>
  </cols>
  <sheetData>
    <row r="1" spans="1:8" s="23" customFormat="1" ht="15.75" thickBot="1" x14ac:dyDescent="0.3">
      <c r="A1" s="21"/>
      <c r="B1" s="22" t="s">
        <v>219</v>
      </c>
      <c r="C1" s="22" t="s">
        <v>220</v>
      </c>
      <c r="D1" s="22" t="s">
        <v>221</v>
      </c>
      <c r="E1" s="22" t="s">
        <v>222</v>
      </c>
      <c r="F1" s="22" t="s">
        <v>223</v>
      </c>
      <c r="G1" s="22" t="s">
        <v>224</v>
      </c>
      <c r="H1" s="22" t="s">
        <v>225</v>
      </c>
    </row>
    <row r="2" spans="1:8" ht="15.75" thickTop="1" x14ac:dyDescent="0.25">
      <c r="A2" s="24"/>
      <c r="B2" s="24" t="s">
        <v>226</v>
      </c>
      <c r="C2" s="24"/>
      <c r="D2" s="24" t="s">
        <v>227</v>
      </c>
      <c r="E2" s="24"/>
      <c r="F2" s="24"/>
      <c r="G2" s="24"/>
      <c r="H2" s="25">
        <v>0</v>
      </c>
    </row>
    <row r="3" spans="1:8" x14ac:dyDescent="0.25">
      <c r="A3" s="24"/>
      <c r="B3" s="24" t="s">
        <v>228</v>
      </c>
      <c r="C3" s="24"/>
      <c r="D3" s="24" t="s">
        <v>228</v>
      </c>
      <c r="E3" s="24"/>
      <c r="F3" s="24"/>
      <c r="G3" s="24"/>
      <c r="H3" s="25">
        <v>0</v>
      </c>
    </row>
    <row r="4" spans="1:8" x14ac:dyDescent="0.25">
      <c r="A4" s="24"/>
      <c r="B4" s="24" t="s">
        <v>104</v>
      </c>
      <c r="C4" s="24"/>
      <c r="D4" s="24" t="s">
        <v>229</v>
      </c>
      <c r="E4" s="24"/>
      <c r="F4" s="24"/>
      <c r="G4" s="24"/>
      <c r="H4" s="25">
        <v>0</v>
      </c>
    </row>
    <row r="5" spans="1:8" x14ac:dyDescent="0.25">
      <c r="A5" s="24"/>
      <c r="B5" s="24" t="s">
        <v>230</v>
      </c>
      <c r="C5" s="24"/>
      <c r="D5" s="24" t="s">
        <v>231</v>
      </c>
      <c r="E5" s="24"/>
      <c r="F5" s="24"/>
      <c r="G5" s="24"/>
      <c r="H5" s="25">
        <v>0</v>
      </c>
    </row>
    <row r="6" spans="1:8" x14ac:dyDescent="0.25">
      <c r="A6" s="24"/>
      <c r="B6" s="24" t="s">
        <v>166</v>
      </c>
      <c r="C6" s="24"/>
      <c r="D6" s="24" t="s">
        <v>232</v>
      </c>
      <c r="E6" s="24"/>
      <c r="F6" s="24"/>
      <c r="G6" s="24"/>
      <c r="H6" s="25">
        <v>0</v>
      </c>
    </row>
    <row r="7" spans="1:8" x14ac:dyDescent="0.25">
      <c r="A7" s="24"/>
      <c r="B7" s="24" t="s">
        <v>233</v>
      </c>
      <c r="C7" s="24"/>
      <c r="D7" s="24" t="s">
        <v>234</v>
      </c>
      <c r="E7" s="24"/>
      <c r="F7" s="24"/>
      <c r="G7" s="24"/>
      <c r="H7" s="25">
        <v>0</v>
      </c>
    </row>
    <row r="8" spans="1:8" x14ac:dyDescent="0.25">
      <c r="A8" s="24"/>
      <c r="B8" s="24" t="s">
        <v>235</v>
      </c>
      <c r="C8" s="24"/>
      <c r="D8" s="24" t="s">
        <v>235</v>
      </c>
      <c r="E8" s="24"/>
      <c r="F8" s="24"/>
      <c r="G8" s="24"/>
      <c r="H8" s="25">
        <v>0</v>
      </c>
    </row>
    <row r="9" spans="1:8" x14ac:dyDescent="0.25">
      <c r="A9" s="24"/>
      <c r="B9" s="24" t="s">
        <v>236</v>
      </c>
      <c r="C9" s="24"/>
      <c r="D9" s="24" t="s">
        <v>237</v>
      </c>
      <c r="E9" s="24"/>
      <c r="F9" s="24"/>
      <c r="G9" s="24"/>
      <c r="H9" s="25">
        <v>0</v>
      </c>
    </row>
    <row r="10" spans="1:8" x14ac:dyDescent="0.25">
      <c r="A10" s="24"/>
      <c r="B10" s="24" t="s">
        <v>238</v>
      </c>
      <c r="C10" s="24"/>
      <c r="D10" s="24" t="s">
        <v>239</v>
      </c>
      <c r="E10" s="24" t="s">
        <v>240</v>
      </c>
      <c r="F10" s="24" t="s">
        <v>241</v>
      </c>
      <c r="G10" s="24"/>
      <c r="H10" s="25">
        <v>0</v>
      </c>
    </row>
    <row r="11" spans="1:8" x14ac:dyDescent="0.25">
      <c r="A11" s="24"/>
      <c r="B11" s="24" t="s">
        <v>242</v>
      </c>
      <c r="C11" s="24"/>
      <c r="D11" s="24" t="s">
        <v>243</v>
      </c>
      <c r="E11" s="24" t="s">
        <v>244</v>
      </c>
      <c r="F11" s="24" t="s">
        <v>245</v>
      </c>
      <c r="G11" s="24"/>
      <c r="H11" s="25">
        <v>0</v>
      </c>
    </row>
    <row r="12" spans="1:8" x14ac:dyDescent="0.25">
      <c r="A12" s="24"/>
      <c r="B12" s="24" t="s">
        <v>246</v>
      </c>
      <c r="C12" s="24"/>
      <c r="D12" s="24" t="s">
        <v>247</v>
      </c>
      <c r="E12" s="24" t="s">
        <v>248</v>
      </c>
      <c r="F12" s="24" t="s">
        <v>249</v>
      </c>
      <c r="G12" s="24"/>
      <c r="H12" s="25">
        <v>0</v>
      </c>
    </row>
    <row r="13" spans="1:8" x14ac:dyDescent="0.25">
      <c r="A13" s="24"/>
      <c r="B13" s="24" t="s">
        <v>250</v>
      </c>
      <c r="C13" s="24"/>
      <c r="D13" s="24" t="s">
        <v>251</v>
      </c>
      <c r="E13" s="24"/>
      <c r="F13" s="24"/>
      <c r="G13" s="24"/>
      <c r="H13" s="25">
        <v>0</v>
      </c>
    </row>
    <row r="14" spans="1:8" x14ac:dyDescent="0.25">
      <c r="A14" s="24"/>
      <c r="B14" s="24" t="s">
        <v>252</v>
      </c>
      <c r="C14" s="24"/>
      <c r="D14" s="24" t="s">
        <v>252</v>
      </c>
      <c r="E14" s="24"/>
      <c r="F14" s="24"/>
      <c r="G14" s="24"/>
      <c r="H14" s="25">
        <v>0</v>
      </c>
    </row>
    <row r="15" spans="1:8" x14ac:dyDescent="0.25">
      <c r="A15" s="24"/>
      <c r="B15" s="24" t="s">
        <v>253</v>
      </c>
      <c r="C15" s="24"/>
      <c r="D15" s="24" t="s">
        <v>253</v>
      </c>
      <c r="E15" s="24"/>
      <c r="F15" s="24"/>
      <c r="G15" s="24"/>
      <c r="H15" s="25">
        <v>0</v>
      </c>
    </row>
    <row r="16" spans="1:8" x14ac:dyDescent="0.25">
      <c r="A16" s="24"/>
      <c r="B16" s="24" t="s">
        <v>254</v>
      </c>
      <c r="C16" s="24"/>
      <c r="D16" s="24" t="s">
        <v>254</v>
      </c>
      <c r="E16" s="24"/>
      <c r="F16" s="24"/>
      <c r="G16" s="24"/>
      <c r="H16" s="25">
        <v>0</v>
      </c>
    </row>
    <row r="17" spans="1:8" x14ac:dyDescent="0.25">
      <c r="A17" s="24"/>
      <c r="B17" s="24" t="s">
        <v>255</v>
      </c>
      <c r="C17" s="24"/>
      <c r="D17" s="24" t="s">
        <v>255</v>
      </c>
      <c r="E17" s="24"/>
      <c r="F17" s="24"/>
      <c r="G17" s="24"/>
      <c r="H17" s="25">
        <v>0</v>
      </c>
    </row>
    <row r="18" spans="1:8" x14ac:dyDescent="0.25">
      <c r="A18" s="24"/>
      <c r="B18" s="24" t="s">
        <v>256</v>
      </c>
      <c r="C18" s="24"/>
      <c r="D18" s="24" t="s">
        <v>257</v>
      </c>
      <c r="E18" s="24"/>
      <c r="F18" s="24"/>
      <c r="G18" s="24"/>
      <c r="H18" s="25">
        <v>0</v>
      </c>
    </row>
    <row r="19" spans="1:8" x14ac:dyDescent="0.25">
      <c r="A19" s="24"/>
      <c r="B19" s="24" t="s">
        <v>258</v>
      </c>
      <c r="C19" s="24"/>
      <c r="D19" s="24" t="s">
        <v>258</v>
      </c>
      <c r="E19" s="24"/>
      <c r="F19" s="24"/>
      <c r="G19" s="24"/>
      <c r="H19" s="25">
        <v>0</v>
      </c>
    </row>
    <row r="20" spans="1:8" x14ac:dyDescent="0.25">
      <c r="A20" s="24"/>
      <c r="B20" s="24" t="s">
        <v>259</v>
      </c>
      <c r="C20" s="24"/>
      <c r="D20" s="24" t="s">
        <v>260</v>
      </c>
      <c r="E20" s="24" t="s">
        <v>261</v>
      </c>
      <c r="F20" s="24" t="s">
        <v>262</v>
      </c>
      <c r="G20" s="24"/>
      <c r="H20" s="25">
        <v>0</v>
      </c>
    </row>
    <row r="21" spans="1:8" x14ac:dyDescent="0.25">
      <c r="A21" s="24"/>
      <c r="B21" s="24" t="s">
        <v>263</v>
      </c>
      <c r="C21" s="24"/>
      <c r="D21" s="24" t="s">
        <v>263</v>
      </c>
      <c r="E21" s="24"/>
      <c r="F21" s="24"/>
      <c r="G21" s="24"/>
      <c r="H21" s="25">
        <v>0</v>
      </c>
    </row>
    <row r="22" spans="1:8" x14ac:dyDescent="0.25">
      <c r="A22" s="24"/>
      <c r="B22" s="24" t="s">
        <v>215</v>
      </c>
      <c r="C22" s="24"/>
      <c r="D22" s="24" t="s">
        <v>264</v>
      </c>
      <c r="E22" s="24"/>
      <c r="F22" s="24"/>
      <c r="G22" s="24"/>
      <c r="H22" s="25">
        <v>0</v>
      </c>
    </row>
    <row r="23" spans="1:8" x14ac:dyDescent="0.25">
      <c r="A23" s="24"/>
      <c r="B23" s="24" t="s">
        <v>265</v>
      </c>
      <c r="C23" s="24"/>
      <c r="D23" s="24" t="s">
        <v>266</v>
      </c>
      <c r="E23" s="24" t="s">
        <v>267</v>
      </c>
      <c r="F23" s="24" t="s">
        <v>268</v>
      </c>
      <c r="G23" s="24"/>
      <c r="H23" s="25">
        <v>0</v>
      </c>
    </row>
    <row r="24" spans="1:8" x14ac:dyDescent="0.25">
      <c r="A24" s="24"/>
      <c r="B24" s="24" t="s">
        <v>269</v>
      </c>
      <c r="C24" s="24"/>
      <c r="D24" s="24" t="s">
        <v>269</v>
      </c>
      <c r="E24" s="24"/>
      <c r="F24" s="24"/>
      <c r="G24" s="24"/>
      <c r="H24" s="25">
        <v>0</v>
      </c>
    </row>
    <row r="25" spans="1:8" x14ac:dyDescent="0.25">
      <c r="A25" s="24"/>
      <c r="B25" s="24" t="s">
        <v>270</v>
      </c>
      <c r="C25" s="24"/>
      <c r="D25" s="24" t="s">
        <v>271</v>
      </c>
      <c r="E25" s="24" t="s">
        <v>272</v>
      </c>
      <c r="F25" s="24" t="s">
        <v>273</v>
      </c>
      <c r="G25" s="24"/>
      <c r="H25" s="25">
        <v>0</v>
      </c>
    </row>
    <row r="26" spans="1:8" x14ac:dyDescent="0.25">
      <c r="A26" s="24"/>
      <c r="B26" s="24" t="s">
        <v>274</v>
      </c>
      <c r="C26" s="24"/>
      <c r="D26" s="24" t="s">
        <v>274</v>
      </c>
      <c r="E26" s="24"/>
      <c r="F26" s="24"/>
      <c r="G26" s="24"/>
      <c r="H26" s="25">
        <v>0</v>
      </c>
    </row>
    <row r="27" spans="1:8" x14ac:dyDescent="0.25">
      <c r="A27" s="24"/>
      <c r="B27" s="24" t="s">
        <v>275</v>
      </c>
      <c r="C27" s="24"/>
      <c r="D27" s="24" t="s">
        <v>276</v>
      </c>
      <c r="E27" s="24" t="s">
        <v>277</v>
      </c>
      <c r="F27" s="24" t="s">
        <v>278</v>
      </c>
      <c r="G27" s="24"/>
      <c r="H27" s="25">
        <v>0</v>
      </c>
    </row>
    <row r="28" spans="1:8" x14ac:dyDescent="0.25">
      <c r="A28" s="24"/>
      <c r="B28" s="24" t="s">
        <v>212</v>
      </c>
      <c r="C28" s="24"/>
      <c r="D28" s="24" t="s">
        <v>279</v>
      </c>
      <c r="E28" s="24"/>
      <c r="F28" s="24"/>
      <c r="G28" s="24"/>
      <c r="H28" s="25">
        <v>0</v>
      </c>
    </row>
    <row r="29" spans="1:8" x14ac:dyDescent="0.25">
      <c r="A29" s="24"/>
      <c r="B29" s="24" t="s">
        <v>280</v>
      </c>
      <c r="C29" s="24"/>
      <c r="D29" s="24" t="s">
        <v>281</v>
      </c>
      <c r="E29" s="24"/>
      <c r="F29" s="24" t="s">
        <v>282</v>
      </c>
      <c r="G29" s="24"/>
      <c r="H29" s="25">
        <v>0</v>
      </c>
    </row>
    <row r="30" spans="1:8" x14ac:dyDescent="0.25">
      <c r="A30" s="24"/>
      <c r="B30" s="24" t="s">
        <v>122</v>
      </c>
      <c r="C30" s="24"/>
      <c r="D30" s="24" t="s">
        <v>283</v>
      </c>
      <c r="E30" s="24" t="s">
        <v>284</v>
      </c>
      <c r="F30" s="24" t="s">
        <v>285</v>
      </c>
      <c r="G30" s="24"/>
      <c r="H30" s="25">
        <v>0</v>
      </c>
    </row>
    <row r="31" spans="1:8" x14ac:dyDescent="0.25">
      <c r="A31" s="24"/>
      <c r="B31" s="24" t="s">
        <v>286</v>
      </c>
      <c r="C31" s="24"/>
      <c r="D31" s="24" t="s">
        <v>287</v>
      </c>
      <c r="E31" s="24" t="s">
        <v>288</v>
      </c>
      <c r="F31" s="24" t="s">
        <v>289</v>
      </c>
      <c r="G31" s="24"/>
      <c r="H31" s="25">
        <v>0</v>
      </c>
    </row>
    <row r="32" spans="1:8" x14ac:dyDescent="0.25">
      <c r="A32" s="24"/>
      <c r="B32" s="24" t="s">
        <v>290</v>
      </c>
      <c r="C32" s="24"/>
      <c r="D32" s="24" t="s">
        <v>291</v>
      </c>
      <c r="E32" s="24" t="s">
        <v>292</v>
      </c>
      <c r="F32" s="24" t="s">
        <v>289</v>
      </c>
      <c r="G32" s="24"/>
      <c r="H32" s="25">
        <v>0</v>
      </c>
    </row>
    <row r="33" spans="1:8" x14ac:dyDescent="0.25">
      <c r="A33" s="24"/>
      <c r="B33" s="24" t="s">
        <v>176</v>
      </c>
      <c r="C33" s="24"/>
      <c r="D33" s="24" t="s">
        <v>293</v>
      </c>
      <c r="E33" s="24"/>
      <c r="F33" s="24"/>
      <c r="G33" s="24"/>
      <c r="H33" s="25">
        <v>0</v>
      </c>
    </row>
    <row r="34" spans="1:8" x14ac:dyDescent="0.25">
      <c r="A34" s="24"/>
      <c r="B34" s="24" t="s">
        <v>294</v>
      </c>
      <c r="C34" s="24"/>
      <c r="D34" s="24" t="s">
        <v>294</v>
      </c>
      <c r="E34" s="24"/>
      <c r="F34" s="24"/>
      <c r="G34" s="24"/>
      <c r="H34" s="25">
        <v>0</v>
      </c>
    </row>
    <row r="35" spans="1:8" x14ac:dyDescent="0.25">
      <c r="A35" s="24"/>
      <c r="B35" s="24" t="s">
        <v>295</v>
      </c>
      <c r="C35" s="24"/>
      <c r="D35" s="24" t="s">
        <v>296</v>
      </c>
      <c r="E35" s="24"/>
      <c r="F35" s="24"/>
      <c r="G35" s="24"/>
      <c r="H35" s="25">
        <v>0</v>
      </c>
    </row>
    <row r="36" spans="1:8" x14ac:dyDescent="0.25">
      <c r="A36" s="24"/>
      <c r="B36" s="24" t="s">
        <v>167</v>
      </c>
      <c r="C36" s="24"/>
      <c r="D36" s="24" t="s">
        <v>297</v>
      </c>
      <c r="E36" s="24"/>
      <c r="F36" s="24"/>
      <c r="G36" s="24"/>
      <c r="H36" s="25">
        <v>0</v>
      </c>
    </row>
    <row r="37" spans="1:8" x14ac:dyDescent="0.25">
      <c r="A37" s="24"/>
      <c r="B37" s="24" t="s">
        <v>0</v>
      </c>
      <c r="C37" s="24"/>
      <c r="D37" s="24" t="s">
        <v>0</v>
      </c>
      <c r="E37" s="24"/>
      <c r="F37" s="24"/>
      <c r="G37" s="24"/>
      <c r="H37" s="25">
        <v>0</v>
      </c>
    </row>
    <row r="38" spans="1:8" x14ac:dyDescent="0.25">
      <c r="A38" s="24"/>
      <c r="B38" s="24" t="s">
        <v>205</v>
      </c>
      <c r="C38" s="24"/>
      <c r="D38" s="24" t="s">
        <v>298</v>
      </c>
      <c r="E38" s="24"/>
      <c r="F38" s="24"/>
      <c r="G38" s="24"/>
      <c r="H38" s="25">
        <v>0</v>
      </c>
    </row>
    <row r="39" spans="1:8" x14ac:dyDescent="0.25">
      <c r="A39" s="24"/>
      <c r="B39" s="24" t="s">
        <v>299</v>
      </c>
      <c r="C39" s="24"/>
      <c r="D39" s="24" t="s">
        <v>299</v>
      </c>
      <c r="E39" s="24"/>
      <c r="F39" s="24"/>
      <c r="G39" s="24"/>
      <c r="H39" s="25">
        <v>0</v>
      </c>
    </row>
    <row r="40" spans="1:8" x14ac:dyDescent="0.25">
      <c r="A40" s="24"/>
      <c r="B40" s="24" t="s">
        <v>300</v>
      </c>
      <c r="C40" s="24"/>
      <c r="D40" s="24" t="s">
        <v>300</v>
      </c>
      <c r="E40" s="24"/>
      <c r="F40" s="24"/>
      <c r="G40" s="24"/>
      <c r="H40" s="25">
        <v>0</v>
      </c>
    </row>
    <row r="41" spans="1:8" x14ac:dyDescent="0.25">
      <c r="A41" s="24"/>
      <c r="B41" s="24" t="s">
        <v>301</v>
      </c>
      <c r="C41" s="24"/>
      <c r="D41" s="24" t="s">
        <v>301</v>
      </c>
      <c r="E41" s="24"/>
      <c r="F41" s="24"/>
      <c r="G41" s="24"/>
      <c r="H41" s="25">
        <v>0</v>
      </c>
    </row>
    <row r="42" spans="1:8" x14ac:dyDescent="0.25">
      <c r="A42" s="24"/>
      <c r="B42" s="24" t="s">
        <v>302</v>
      </c>
      <c r="C42" s="24"/>
      <c r="D42" s="24" t="s">
        <v>303</v>
      </c>
      <c r="E42" s="24" t="s">
        <v>304</v>
      </c>
      <c r="F42" s="24" t="s">
        <v>305</v>
      </c>
      <c r="G42" s="24"/>
      <c r="H42" s="25">
        <v>0</v>
      </c>
    </row>
    <row r="43" spans="1:8" x14ac:dyDescent="0.25">
      <c r="A43" s="24"/>
      <c r="B43" s="24" t="s">
        <v>306</v>
      </c>
      <c r="C43" s="24"/>
      <c r="D43" s="24" t="s">
        <v>306</v>
      </c>
      <c r="E43" s="24"/>
      <c r="F43" s="24"/>
      <c r="G43" s="24"/>
      <c r="H43" s="25">
        <v>0</v>
      </c>
    </row>
    <row r="44" spans="1:8" x14ac:dyDescent="0.25">
      <c r="A44" s="24"/>
      <c r="B44" s="24" t="s">
        <v>102</v>
      </c>
      <c r="C44" s="24"/>
      <c r="D44" s="24" t="s">
        <v>307</v>
      </c>
      <c r="E44" s="24"/>
      <c r="F44" s="24"/>
      <c r="G44" s="24"/>
      <c r="H44" s="25">
        <v>0</v>
      </c>
    </row>
    <row r="45" spans="1:8" x14ac:dyDescent="0.25">
      <c r="A45" s="24"/>
      <c r="B45" s="24" t="s">
        <v>308</v>
      </c>
      <c r="C45" s="24"/>
      <c r="D45" s="24" t="s">
        <v>309</v>
      </c>
      <c r="E45" s="24" t="s">
        <v>310</v>
      </c>
      <c r="F45" s="24" t="s">
        <v>311</v>
      </c>
      <c r="G45" s="24"/>
      <c r="H45" s="25">
        <v>0</v>
      </c>
    </row>
    <row r="46" spans="1:8" x14ac:dyDescent="0.25">
      <c r="A46" s="24"/>
      <c r="B46" s="24" t="s">
        <v>189</v>
      </c>
      <c r="C46" s="24"/>
      <c r="D46" s="24" t="s">
        <v>312</v>
      </c>
      <c r="E46" s="24"/>
      <c r="F46" s="24"/>
      <c r="G46" s="24"/>
      <c r="H46" s="25">
        <v>0</v>
      </c>
    </row>
    <row r="47" spans="1:8" x14ac:dyDescent="0.25">
      <c r="A47" s="24"/>
      <c r="B47" s="24" t="s">
        <v>313</v>
      </c>
      <c r="C47" s="24"/>
      <c r="D47" s="24" t="s">
        <v>314</v>
      </c>
      <c r="E47" s="24"/>
      <c r="F47" s="24"/>
      <c r="G47" s="24"/>
      <c r="H47" s="25">
        <v>0</v>
      </c>
    </row>
    <row r="48" spans="1:8" x14ac:dyDescent="0.25">
      <c r="A48" s="24"/>
      <c r="B48" s="24" t="s">
        <v>315</v>
      </c>
      <c r="C48" s="24"/>
      <c r="D48" s="24" t="s">
        <v>316</v>
      </c>
      <c r="E48" s="24" t="s">
        <v>317</v>
      </c>
      <c r="F48" s="24" t="s">
        <v>318</v>
      </c>
      <c r="G48" s="24"/>
      <c r="H48" s="25">
        <v>0</v>
      </c>
    </row>
    <row r="49" spans="1:8" x14ac:dyDescent="0.25">
      <c r="A49" s="24"/>
      <c r="B49" s="24" t="s">
        <v>319</v>
      </c>
      <c r="C49" s="24"/>
      <c r="D49" s="24" t="s">
        <v>320</v>
      </c>
      <c r="E49" s="24"/>
      <c r="F49" s="24"/>
      <c r="G49" s="24"/>
      <c r="H49" s="25">
        <v>0</v>
      </c>
    </row>
    <row r="50" spans="1:8" x14ac:dyDescent="0.25">
      <c r="A50" s="24"/>
      <c r="B50" s="24" t="s">
        <v>321</v>
      </c>
      <c r="C50" s="24"/>
      <c r="D50" s="24" t="s">
        <v>322</v>
      </c>
      <c r="E50" s="24"/>
      <c r="F50" s="24"/>
      <c r="G50" s="24"/>
      <c r="H50" s="25">
        <v>0</v>
      </c>
    </row>
    <row r="51" spans="1:8" x14ac:dyDescent="0.25">
      <c r="A51" s="24"/>
      <c r="B51" s="24" t="s">
        <v>323</v>
      </c>
      <c r="C51" s="24"/>
      <c r="D51" s="24" t="s">
        <v>323</v>
      </c>
      <c r="E51" s="24"/>
      <c r="F51" s="24"/>
      <c r="G51" s="24"/>
      <c r="H51" s="25">
        <v>0</v>
      </c>
    </row>
    <row r="52" spans="1:8" x14ac:dyDescent="0.25">
      <c r="A52" s="24"/>
      <c r="B52" s="24" t="s">
        <v>324</v>
      </c>
      <c r="C52" s="24"/>
      <c r="D52" s="24" t="s">
        <v>325</v>
      </c>
      <c r="E52" s="24"/>
      <c r="F52" s="24"/>
      <c r="G52" s="24"/>
      <c r="H52" s="25">
        <v>0</v>
      </c>
    </row>
    <row r="53" spans="1:8" x14ac:dyDescent="0.25">
      <c r="A53" s="24"/>
      <c r="B53" s="24" t="s">
        <v>326</v>
      </c>
      <c r="C53" s="24"/>
      <c r="D53" s="24" t="s">
        <v>326</v>
      </c>
      <c r="E53" s="24"/>
      <c r="F53" s="24"/>
      <c r="G53" s="24"/>
      <c r="H53" s="25">
        <v>0</v>
      </c>
    </row>
    <row r="54" spans="1:8" x14ac:dyDescent="0.25">
      <c r="A54" s="24"/>
      <c r="B54" s="24" t="s">
        <v>327</v>
      </c>
      <c r="C54" s="24"/>
      <c r="D54" s="24" t="s">
        <v>327</v>
      </c>
      <c r="E54" s="24"/>
      <c r="F54" s="24"/>
      <c r="G54" s="24"/>
      <c r="H54" s="25">
        <v>0</v>
      </c>
    </row>
    <row r="55" spans="1:8" x14ac:dyDescent="0.25">
      <c r="A55" s="24"/>
      <c r="B55" s="24" t="s">
        <v>328</v>
      </c>
      <c r="C55" s="24"/>
      <c r="D55" s="24" t="s">
        <v>328</v>
      </c>
      <c r="E55" s="24"/>
      <c r="F55" s="24"/>
      <c r="G55" s="24"/>
      <c r="H55" s="25">
        <v>0</v>
      </c>
    </row>
    <row r="56" spans="1:8" x14ac:dyDescent="0.25">
      <c r="A56" s="24"/>
      <c r="B56" s="24" t="s">
        <v>329</v>
      </c>
      <c r="C56" s="24"/>
      <c r="D56" s="24" t="s">
        <v>329</v>
      </c>
      <c r="E56" s="24"/>
      <c r="F56" s="24"/>
      <c r="G56" s="24"/>
      <c r="H56" s="25">
        <v>0</v>
      </c>
    </row>
    <row r="57" spans="1:8" x14ac:dyDescent="0.25">
      <c r="A57" s="24"/>
      <c r="B57" s="24" t="s">
        <v>330</v>
      </c>
      <c r="C57" s="24"/>
      <c r="D57" s="24" t="s">
        <v>330</v>
      </c>
      <c r="E57" s="24"/>
      <c r="F57" s="24"/>
      <c r="G57" s="24"/>
      <c r="H57" s="25">
        <v>0</v>
      </c>
    </row>
    <row r="58" spans="1:8" x14ac:dyDescent="0.25">
      <c r="A58" s="24"/>
      <c r="B58" s="24" t="s">
        <v>331</v>
      </c>
      <c r="C58" s="24"/>
      <c r="D58" s="24" t="s">
        <v>332</v>
      </c>
      <c r="E58" s="24" t="s">
        <v>333</v>
      </c>
      <c r="F58" s="24" t="s">
        <v>334</v>
      </c>
      <c r="G58" s="24"/>
      <c r="H58" s="25">
        <v>0</v>
      </c>
    </row>
    <row r="59" spans="1:8" x14ac:dyDescent="0.25">
      <c r="A59" s="24"/>
      <c r="B59" s="24" t="s">
        <v>335</v>
      </c>
      <c r="C59" s="24"/>
      <c r="D59" s="24" t="s">
        <v>335</v>
      </c>
      <c r="E59" s="24"/>
      <c r="F59" s="24"/>
      <c r="G59" s="24"/>
      <c r="H59" s="25">
        <v>0</v>
      </c>
    </row>
    <row r="60" spans="1:8" x14ac:dyDescent="0.25">
      <c r="A60" s="24"/>
      <c r="B60" s="24" t="s">
        <v>336</v>
      </c>
      <c r="C60" s="24"/>
      <c r="D60" s="24" t="s">
        <v>337</v>
      </c>
      <c r="E60" s="24" t="s">
        <v>338</v>
      </c>
      <c r="F60" s="24" t="s">
        <v>339</v>
      </c>
      <c r="G60" s="24"/>
      <c r="H60" s="25">
        <v>0</v>
      </c>
    </row>
    <row r="61" spans="1:8" x14ac:dyDescent="0.25">
      <c r="A61" s="24"/>
      <c r="B61" s="24" t="s">
        <v>340</v>
      </c>
      <c r="C61" s="24"/>
      <c r="D61" s="24" t="s">
        <v>341</v>
      </c>
      <c r="E61" s="24"/>
      <c r="F61" s="24" t="s">
        <v>342</v>
      </c>
      <c r="G61" s="24"/>
      <c r="H61" s="25">
        <v>0</v>
      </c>
    </row>
    <row r="62" spans="1:8" x14ac:dyDescent="0.25">
      <c r="A62" s="24"/>
      <c r="B62" s="24" t="s">
        <v>343</v>
      </c>
      <c r="C62" s="24"/>
      <c r="D62" s="24" t="s">
        <v>344</v>
      </c>
      <c r="E62" s="24" t="s">
        <v>345</v>
      </c>
      <c r="F62" s="24" t="s">
        <v>346</v>
      </c>
      <c r="G62" s="24"/>
      <c r="H62" s="25">
        <v>0</v>
      </c>
    </row>
    <row r="63" spans="1:8" x14ac:dyDescent="0.25">
      <c r="A63" s="24"/>
      <c r="B63" s="24" t="s">
        <v>347</v>
      </c>
      <c r="C63" s="24"/>
      <c r="D63" s="24" t="s">
        <v>348</v>
      </c>
      <c r="E63" s="24" t="s">
        <v>349</v>
      </c>
      <c r="F63" s="24" t="s">
        <v>350</v>
      </c>
      <c r="G63" s="24"/>
      <c r="H63" s="25">
        <v>0</v>
      </c>
    </row>
    <row r="64" spans="1:8" x14ac:dyDescent="0.25">
      <c r="A64" s="24"/>
      <c r="B64" s="24" t="s">
        <v>351</v>
      </c>
      <c r="C64" s="24"/>
      <c r="D64" s="24" t="s">
        <v>352</v>
      </c>
      <c r="E64" s="24" t="s">
        <v>353</v>
      </c>
      <c r="F64" s="24" t="s">
        <v>354</v>
      </c>
      <c r="G64" s="24"/>
      <c r="H64" s="25">
        <v>0</v>
      </c>
    </row>
    <row r="65" spans="1:8" x14ac:dyDescent="0.25">
      <c r="A65" s="24"/>
      <c r="B65" s="24" t="s">
        <v>183</v>
      </c>
      <c r="C65" s="24"/>
      <c r="D65" s="24" t="s">
        <v>355</v>
      </c>
      <c r="E65" s="24"/>
      <c r="F65" s="24"/>
      <c r="G65" s="24"/>
      <c r="H65" s="25">
        <v>0</v>
      </c>
    </row>
    <row r="66" spans="1:8" x14ac:dyDescent="0.25">
      <c r="A66" s="24"/>
      <c r="B66" s="24" t="s">
        <v>356</v>
      </c>
      <c r="C66" s="24"/>
      <c r="D66" s="24" t="s">
        <v>357</v>
      </c>
      <c r="E66" s="24"/>
      <c r="F66" s="24"/>
      <c r="G66" s="24"/>
      <c r="H66" s="25">
        <v>0</v>
      </c>
    </row>
    <row r="67" spans="1:8" x14ac:dyDescent="0.25">
      <c r="A67" s="24"/>
      <c r="B67" s="24" t="s">
        <v>358</v>
      </c>
      <c r="C67" s="24"/>
      <c r="D67" s="24" t="s">
        <v>359</v>
      </c>
      <c r="E67" s="24"/>
      <c r="F67" s="24"/>
      <c r="G67" s="24"/>
      <c r="H67" s="25">
        <v>0</v>
      </c>
    </row>
    <row r="68" spans="1:8" x14ac:dyDescent="0.25">
      <c r="A68" s="24"/>
      <c r="B68" s="24" t="s">
        <v>360</v>
      </c>
      <c r="C68" s="24"/>
      <c r="D68" s="24" t="s">
        <v>361</v>
      </c>
      <c r="E68" s="24"/>
      <c r="F68" s="24"/>
      <c r="G68" s="24"/>
      <c r="H68" s="25">
        <v>0</v>
      </c>
    </row>
    <row r="69" spans="1:8" x14ac:dyDescent="0.25">
      <c r="A69" s="24"/>
      <c r="B69" s="24" t="s">
        <v>362</v>
      </c>
      <c r="C69" s="24"/>
      <c r="D69" s="24" t="s">
        <v>363</v>
      </c>
      <c r="E69" s="24"/>
      <c r="F69" s="24"/>
      <c r="G69" s="24"/>
      <c r="H69" s="25">
        <v>0</v>
      </c>
    </row>
    <row r="70" spans="1:8" x14ac:dyDescent="0.25">
      <c r="A70" s="24"/>
      <c r="B70" s="24" t="s">
        <v>364</v>
      </c>
      <c r="C70" s="24"/>
      <c r="D70" s="24" t="s">
        <v>365</v>
      </c>
      <c r="E70" s="24"/>
      <c r="F70" s="24"/>
      <c r="G70" s="24"/>
      <c r="H70" s="25">
        <v>0</v>
      </c>
    </row>
    <row r="71" spans="1:8" x14ac:dyDescent="0.25">
      <c r="A71" s="24"/>
      <c r="B71" s="24" t="s">
        <v>366</v>
      </c>
      <c r="C71" s="24"/>
      <c r="D71" s="24" t="s">
        <v>366</v>
      </c>
      <c r="E71" s="24"/>
      <c r="F71" s="24"/>
      <c r="G71" s="24"/>
      <c r="H71" s="25">
        <v>0</v>
      </c>
    </row>
    <row r="72" spans="1:8" x14ac:dyDescent="0.25">
      <c r="A72" s="24"/>
      <c r="B72" s="24" t="s">
        <v>199</v>
      </c>
      <c r="C72" s="24"/>
      <c r="D72" s="24" t="s">
        <v>199</v>
      </c>
      <c r="E72" s="24"/>
      <c r="F72" s="24"/>
      <c r="G72" s="24"/>
      <c r="H72" s="25">
        <v>0</v>
      </c>
    </row>
    <row r="73" spans="1:8" x14ac:dyDescent="0.25">
      <c r="A73" s="24"/>
      <c r="B73" s="24" t="s">
        <v>367</v>
      </c>
      <c r="C73" s="24"/>
      <c r="D73" s="24" t="s">
        <v>367</v>
      </c>
      <c r="E73" s="24"/>
      <c r="F73" s="24"/>
      <c r="G73" s="24"/>
      <c r="H73" s="25">
        <v>0</v>
      </c>
    </row>
    <row r="74" spans="1:8" x14ac:dyDescent="0.25">
      <c r="A74" s="24"/>
      <c r="B74" s="24" t="s">
        <v>368</v>
      </c>
      <c r="C74" s="24"/>
      <c r="D74" s="24" t="s">
        <v>369</v>
      </c>
      <c r="E74" s="24"/>
      <c r="F74" s="24"/>
      <c r="G74" s="24"/>
      <c r="H74" s="25">
        <v>0</v>
      </c>
    </row>
    <row r="75" spans="1:8" x14ac:dyDescent="0.25">
      <c r="A75" s="24"/>
      <c r="B75" s="24" t="s">
        <v>370</v>
      </c>
      <c r="C75" s="24"/>
      <c r="D75" s="24" t="s">
        <v>371</v>
      </c>
      <c r="E75" s="24" t="s">
        <v>372</v>
      </c>
      <c r="F75" s="24" t="s">
        <v>373</v>
      </c>
      <c r="G75" s="24"/>
      <c r="H75" s="25">
        <v>0</v>
      </c>
    </row>
    <row r="76" spans="1:8" x14ac:dyDescent="0.25">
      <c r="A76" s="24"/>
      <c r="B76" s="24" t="s">
        <v>159</v>
      </c>
      <c r="C76" s="24"/>
      <c r="D76" s="24" t="s">
        <v>374</v>
      </c>
      <c r="E76" s="24" t="s">
        <v>375</v>
      </c>
      <c r="F76" s="24" t="s">
        <v>376</v>
      </c>
      <c r="G76" s="24"/>
      <c r="H76" s="25">
        <v>0</v>
      </c>
    </row>
    <row r="77" spans="1:8" x14ac:dyDescent="0.25">
      <c r="A77" s="24"/>
      <c r="B77" s="24" t="s">
        <v>377</v>
      </c>
      <c r="C77" s="24"/>
      <c r="D77" s="24" t="s">
        <v>378</v>
      </c>
      <c r="E77" s="24"/>
      <c r="F77" s="24"/>
      <c r="G77" s="24"/>
      <c r="H77" s="25">
        <v>0</v>
      </c>
    </row>
    <row r="78" spans="1:8" x14ac:dyDescent="0.25">
      <c r="A78" s="24"/>
      <c r="B78" s="24" t="s">
        <v>379</v>
      </c>
      <c r="C78" s="24"/>
      <c r="D78" s="24" t="s">
        <v>380</v>
      </c>
      <c r="E78" s="24"/>
      <c r="F78" s="24"/>
      <c r="G78" s="24"/>
      <c r="H78" s="25">
        <v>0</v>
      </c>
    </row>
    <row r="79" spans="1:8" x14ac:dyDescent="0.25">
      <c r="A79" s="24"/>
      <c r="B79" s="24" t="s">
        <v>381</v>
      </c>
      <c r="C79" s="24"/>
      <c r="D79" s="24" t="s">
        <v>382</v>
      </c>
      <c r="E79" s="24" t="s">
        <v>383</v>
      </c>
      <c r="F79" s="24" t="s">
        <v>384</v>
      </c>
      <c r="G79" s="24"/>
      <c r="H79" s="25">
        <v>0</v>
      </c>
    </row>
    <row r="80" spans="1:8" x14ac:dyDescent="0.25">
      <c r="A80" s="24"/>
      <c r="B80" s="24" t="s">
        <v>385</v>
      </c>
      <c r="C80" s="24"/>
      <c r="D80" s="24" t="s">
        <v>386</v>
      </c>
      <c r="E80" s="24" t="s">
        <v>387</v>
      </c>
      <c r="F80" s="24" t="s">
        <v>388</v>
      </c>
      <c r="G80" s="24"/>
      <c r="H80" s="25">
        <v>0</v>
      </c>
    </row>
    <row r="81" spans="1:8" x14ac:dyDescent="0.25">
      <c r="A81" s="24"/>
      <c r="B81" s="24" t="s">
        <v>389</v>
      </c>
      <c r="C81" s="24"/>
      <c r="D81" s="24" t="s">
        <v>390</v>
      </c>
      <c r="E81" s="24" t="s">
        <v>391</v>
      </c>
      <c r="F81" s="24" t="s">
        <v>392</v>
      </c>
      <c r="G81" s="24"/>
      <c r="H81" s="25">
        <v>0</v>
      </c>
    </row>
    <row r="82" spans="1:8" x14ac:dyDescent="0.25">
      <c r="A82" s="24"/>
      <c r="B82" s="24" t="s">
        <v>155</v>
      </c>
      <c r="C82" s="24"/>
      <c r="D82" s="24" t="s">
        <v>393</v>
      </c>
      <c r="E82" s="24"/>
      <c r="F82" s="24"/>
      <c r="G82" s="24"/>
      <c r="H82" s="25">
        <v>0</v>
      </c>
    </row>
    <row r="83" spans="1:8" x14ac:dyDescent="0.25">
      <c r="A83" s="24"/>
      <c r="B83" s="24" t="s">
        <v>394</v>
      </c>
      <c r="C83" s="24"/>
      <c r="D83" s="24" t="s">
        <v>395</v>
      </c>
      <c r="E83" s="24"/>
      <c r="F83" s="24"/>
      <c r="G83" s="24"/>
      <c r="H83" s="25">
        <v>0</v>
      </c>
    </row>
    <row r="84" spans="1:8" x14ac:dyDescent="0.25">
      <c r="A84" s="24"/>
      <c r="B84" s="24" t="s">
        <v>179</v>
      </c>
      <c r="C84" s="24"/>
      <c r="D84" s="24" t="s">
        <v>396</v>
      </c>
      <c r="E84" s="24"/>
      <c r="F84" s="24"/>
      <c r="G84" s="24"/>
      <c r="H84" s="25">
        <v>0</v>
      </c>
    </row>
    <row r="85" spans="1:8" x14ac:dyDescent="0.25">
      <c r="A85" s="24"/>
      <c r="B85" s="24" t="s">
        <v>165</v>
      </c>
      <c r="C85" s="24"/>
      <c r="D85" s="24" t="s">
        <v>397</v>
      </c>
      <c r="E85" s="24"/>
      <c r="F85" s="24"/>
      <c r="G85" s="24"/>
      <c r="H85" s="25">
        <v>0</v>
      </c>
    </row>
    <row r="86" spans="1:8" x14ac:dyDescent="0.25">
      <c r="A86" s="24"/>
      <c r="B86" s="24" t="s">
        <v>398</v>
      </c>
      <c r="C86" s="24"/>
      <c r="D86" s="24" t="s">
        <v>398</v>
      </c>
      <c r="E86" s="24"/>
      <c r="F86" s="24"/>
      <c r="G86" s="24"/>
      <c r="H86" s="25">
        <v>0</v>
      </c>
    </row>
    <row r="87" spans="1:8" x14ac:dyDescent="0.25">
      <c r="A87" s="24"/>
      <c r="B87" s="24" t="s">
        <v>216</v>
      </c>
      <c r="C87" s="24"/>
      <c r="D87" s="24" t="s">
        <v>399</v>
      </c>
      <c r="E87" s="24"/>
      <c r="F87" s="24"/>
      <c r="G87" s="24"/>
      <c r="H87" s="25">
        <v>0</v>
      </c>
    </row>
    <row r="88" spans="1:8" x14ac:dyDescent="0.25">
      <c r="A88" s="24"/>
      <c r="B88" s="24" t="s">
        <v>400</v>
      </c>
      <c r="C88" s="24"/>
      <c r="D88" s="24" t="s">
        <v>401</v>
      </c>
      <c r="E88" s="24" t="s">
        <v>402</v>
      </c>
      <c r="F88" s="24" t="s">
        <v>403</v>
      </c>
      <c r="G88" s="24"/>
      <c r="H88" s="25">
        <v>0</v>
      </c>
    </row>
    <row r="89" spans="1:8" x14ac:dyDescent="0.25">
      <c r="A89" s="24"/>
      <c r="B89" s="24" t="s">
        <v>404</v>
      </c>
      <c r="C89" s="24"/>
      <c r="D89" s="24" t="s">
        <v>405</v>
      </c>
      <c r="E89" s="24"/>
      <c r="F89" s="24"/>
      <c r="G89" s="24"/>
      <c r="H89" s="25">
        <v>0</v>
      </c>
    </row>
    <row r="90" spans="1:8" x14ac:dyDescent="0.25">
      <c r="A90" s="24"/>
      <c r="B90" s="24" t="s">
        <v>180</v>
      </c>
      <c r="C90" s="24"/>
      <c r="D90" s="24" t="s">
        <v>406</v>
      </c>
      <c r="E90" s="24"/>
      <c r="F90" s="24"/>
      <c r="G90" s="24"/>
      <c r="H90" s="25">
        <v>0</v>
      </c>
    </row>
    <row r="91" spans="1:8" x14ac:dyDescent="0.25">
      <c r="A91" s="24"/>
      <c r="B91" s="24" t="s">
        <v>407</v>
      </c>
      <c r="C91" s="24"/>
      <c r="D91" s="24" t="s">
        <v>408</v>
      </c>
      <c r="E91" s="24"/>
      <c r="F91" s="24"/>
      <c r="G91" s="24"/>
      <c r="H91" s="25">
        <v>0</v>
      </c>
    </row>
    <row r="92" spans="1:8" x14ac:dyDescent="0.25">
      <c r="A92" s="24"/>
      <c r="B92" s="24" t="s">
        <v>107</v>
      </c>
      <c r="C92" s="24"/>
      <c r="D92" s="24" t="s">
        <v>409</v>
      </c>
      <c r="E92" s="24"/>
      <c r="F92" s="24"/>
      <c r="G92" s="24"/>
      <c r="H92" s="25">
        <v>0</v>
      </c>
    </row>
    <row r="93" spans="1:8" x14ac:dyDescent="0.25">
      <c r="A93" s="24"/>
      <c r="B93" s="24" t="s">
        <v>410</v>
      </c>
      <c r="C93" s="24"/>
      <c r="D93" s="24" t="s">
        <v>411</v>
      </c>
      <c r="E93" s="24" t="s">
        <v>412</v>
      </c>
      <c r="F93" s="24" t="s">
        <v>413</v>
      </c>
      <c r="G93" s="24"/>
      <c r="H93" s="25">
        <v>0</v>
      </c>
    </row>
    <row r="94" spans="1:8" x14ac:dyDescent="0.25">
      <c r="A94" s="24"/>
      <c r="B94" s="24" t="s">
        <v>414</v>
      </c>
      <c r="C94" s="24"/>
      <c r="D94" s="24" t="s">
        <v>415</v>
      </c>
      <c r="E94" s="24" t="s">
        <v>416</v>
      </c>
      <c r="F94" s="24" t="s">
        <v>417</v>
      </c>
      <c r="G94" s="24"/>
      <c r="H94" s="25">
        <v>0</v>
      </c>
    </row>
    <row r="95" spans="1:8" x14ac:dyDescent="0.25">
      <c r="A95" s="24"/>
      <c r="B95" s="24" t="s">
        <v>119</v>
      </c>
      <c r="C95" s="24"/>
      <c r="D95" s="24" t="s">
        <v>418</v>
      </c>
      <c r="E95" s="24"/>
      <c r="F95" s="24"/>
      <c r="G95" s="24"/>
      <c r="H95" s="25">
        <v>0</v>
      </c>
    </row>
    <row r="96" spans="1:8" x14ac:dyDescent="0.25">
      <c r="A96" s="24"/>
      <c r="B96" s="24" t="s">
        <v>172</v>
      </c>
      <c r="C96" s="24"/>
      <c r="D96" s="24" t="s">
        <v>419</v>
      </c>
      <c r="E96" s="24"/>
      <c r="F96" s="24"/>
      <c r="G96" s="24"/>
      <c r="H96" s="25">
        <v>0</v>
      </c>
    </row>
    <row r="97" spans="1:8" x14ac:dyDescent="0.25">
      <c r="A97" s="24"/>
      <c r="B97" s="24" t="s">
        <v>164</v>
      </c>
      <c r="C97" s="24"/>
      <c r="D97" s="24" t="s">
        <v>420</v>
      </c>
      <c r="E97" s="24"/>
      <c r="F97" s="24"/>
      <c r="G97" s="24"/>
      <c r="H97" s="25">
        <v>0</v>
      </c>
    </row>
    <row r="98" spans="1:8" x14ac:dyDescent="0.25">
      <c r="A98" s="24"/>
      <c r="B98" s="24" t="s">
        <v>157</v>
      </c>
      <c r="C98" s="24"/>
      <c r="D98" s="24" t="s">
        <v>421</v>
      </c>
      <c r="E98" s="24"/>
      <c r="F98" s="24"/>
      <c r="G98" s="24"/>
      <c r="H98" s="25">
        <v>0</v>
      </c>
    </row>
    <row r="99" spans="1:8" x14ac:dyDescent="0.25">
      <c r="A99" s="24"/>
      <c r="B99" s="24" t="s">
        <v>136</v>
      </c>
      <c r="C99" s="24"/>
      <c r="D99" s="24" t="s">
        <v>422</v>
      </c>
      <c r="E99" s="24"/>
      <c r="F99" s="24"/>
      <c r="G99" s="24"/>
      <c r="H99" s="25">
        <v>0</v>
      </c>
    </row>
    <row r="100" spans="1:8" x14ac:dyDescent="0.25">
      <c r="A100" s="24"/>
      <c r="B100" s="24" t="s">
        <v>170</v>
      </c>
      <c r="C100" s="24"/>
      <c r="D100" s="24" t="s">
        <v>423</v>
      </c>
      <c r="E100" s="24"/>
      <c r="F100" s="24"/>
      <c r="G100" s="24"/>
      <c r="H100" s="25">
        <v>0</v>
      </c>
    </row>
    <row r="101" spans="1:8" x14ac:dyDescent="0.25">
      <c r="A101" s="24"/>
      <c r="B101" s="24" t="s">
        <v>424</v>
      </c>
      <c r="C101" s="24"/>
      <c r="D101" s="24" t="s">
        <v>425</v>
      </c>
      <c r="E101" s="24" t="s">
        <v>426</v>
      </c>
      <c r="F101" s="24" t="s">
        <v>427</v>
      </c>
      <c r="G101" s="24"/>
      <c r="H101" s="25">
        <v>0</v>
      </c>
    </row>
    <row r="102" spans="1:8" x14ac:dyDescent="0.25">
      <c r="A102" s="24"/>
      <c r="B102" s="24" t="s">
        <v>428</v>
      </c>
      <c r="C102" s="24"/>
      <c r="D102" s="24" t="s">
        <v>429</v>
      </c>
      <c r="E102" s="24" t="s">
        <v>430</v>
      </c>
      <c r="F102" s="24" t="s">
        <v>431</v>
      </c>
      <c r="G102" s="24"/>
      <c r="H102" s="25">
        <v>0</v>
      </c>
    </row>
    <row r="103" spans="1:8" x14ac:dyDescent="0.25">
      <c r="A103" s="24"/>
      <c r="B103" s="24" t="s">
        <v>126</v>
      </c>
      <c r="C103" s="24"/>
      <c r="D103" s="24" t="s">
        <v>432</v>
      </c>
      <c r="E103" s="24"/>
      <c r="F103" s="24"/>
      <c r="G103" s="24"/>
      <c r="H103" s="25">
        <v>0</v>
      </c>
    </row>
    <row r="104" spans="1:8" x14ac:dyDescent="0.25">
      <c r="A104" s="24"/>
      <c r="B104" s="24" t="s">
        <v>433</v>
      </c>
      <c r="C104" s="24"/>
      <c r="D104" s="24" t="s">
        <v>434</v>
      </c>
      <c r="E104" s="24"/>
      <c r="F104" s="24"/>
      <c r="G104" s="24"/>
      <c r="H104" s="25">
        <v>0</v>
      </c>
    </row>
    <row r="105" spans="1:8" x14ac:dyDescent="0.25">
      <c r="A105" s="24"/>
      <c r="B105" s="24" t="s">
        <v>435</v>
      </c>
      <c r="C105" s="24"/>
      <c r="D105" s="24" t="s">
        <v>436</v>
      </c>
      <c r="E105" s="24" t="s">
        <v>437</v>
      </c>
      <c r="F105" s="24" t="s">
        <v>438</v>
      </c>
      <c r="G105" s="24"/>
      <c r="H105" s="25">
        <v>0</v>
      </c>
    </row>
    <row r="106" spans="1:8" x14ac:dyDescent="0.25">
      <c r="A106" s="24"/>
      <c r="B106" s="24" t="s">
        <v>439</v>
      </c>
      <c r="C106" s="24"/>
      <c r="D106" s="24" t="s">
        <v>440</v>
      </c>
      <c r="E106" s="24"/>
      <c r="F106" s="24"/>
      <c r="G106" s="24"/>
      <c r="H106" s="25">
        <v>0</v>
      </c>
    </row>
    <row r="107" spans="1:8" x14ac:dyDescent="0.25">
      <c r="A107" s="24"/>
      <c r="B107" s="24" t="s">
        <v>118</v>
      </c>
      <c r="C107" s="24"/>
      <c r="D107" s="24" t="s">
        <v>441</v>
      </c>
      <c r="E107" s="24"/>
      <c r="F107" s="24"/>
      <c r="G107" s="24"/>
      <c r="H107" s="25">
        <v>0</v>
      </c>
    </row>
    <row r="108" spans="1:8" x14ac:dyDescent="0.25">
      <c r="A108" s="24"/>
      <c r="B108" s="24" t="s">
        <v>442</v>
      </c>
      <c r="C108" s="24"/>
      <c r="D108" s="24" t="s">
        <v>443</v>
      </c>
      <c r="E108" s="24"/>
      <c r="F108" s="24"/>
      <c r="G108" s="24"/>
      <c r="H108" s="25">
        <v>0</v>
      </c>
    </row>
    <row r="109" spans="1:8" x14ac:dyDescent="0.25">
      <c r="A109" s="24"/>
      <c r="B109" s="24" t="s">
        <v>444</v>
      </c>
      <c r="C109" s="24"/>
      <c r="D109" s="24" t="s">
        <v>445</v>
      </c>
      <c r="E109" s="24"/>
      <c r="F109" s="24"/>
      <c r="G109" s="24"/>
      <c r="H109" s="25">
        <v>0</v>
      </c>
    </row>
    <row r="110" spans="1:8" x14ac:dyDescent="0.25">
      <c r="A110" s="24"/>
      <c r="B110" s="24" t="s">
        <v>446</v>
      </c>
      <c r="C110" s="24"/>
      <c r="D110" s="24" t="s">
        <v>447</v>
      </c>
      <c r="E110" s="24" t="s">
        <v>448</v>
      </c>
      <c r="F110" s="24" t="s">
        <v>449</v>
      </c>
      <c r="G110" s="24"/>
      <c r="H110" s="25">
        <v>0</v>
      </c>
    </row>
    <row r="111" spans="1:8" x14ac:dyDescent="0.25">
      <c r="A111" s="24"/>
      <c r="B111" s="24" t="s">
        <v>151</v>
      </c>
      <c r="C111" s="24"/>
      <c r="D111" s="24" t="s">
        <v>450</v>
      </c>
      <c r="E111" s="24"/>
      <c r="F111" s="24"/>
      <c r="G111" s="24"/>
      <c r="H111" s="25">
        <v>0</v>
      </c>
    </row>
    <row r="112" spans="1:8" x14ac:dyDescent="0.25">
      <c r="A112" s="24"/>
      <c r="B112" s="24" t="s">
        <v>451</v>
      </c>
      <c r="C112" s="24"/>
      <c r="D112" s="24" t="s">
        <v>452</v>
      </c>
      <c r="E112" s="24" t="s">
        <v>453</v>
      </c>
      <c r="F112" s="24" t="s">
        <v>454</v>
      </c>
      <c r="G112" s="24"/>
      <c r="H112" s="25">
        <v>0</v>
      </c>
    </row>
    <row r="113" spans="1:8" x14ac:dyDescent="0.25">
      <c r="A113" s="24"/>
      <c r="B113" s="24" t="s">
        <v>112</v>
      </c>
      <c r="C113" s="24"/>
      <c r="D113" s="24" t="s">
        <v>455</v>
      </c>
      <c r="E113" s="24"/>
      <c r="F113" s="24"/>
      <c r="G113" s="24"/>
      <c r="H113" s="25">
        <v>0</v>
      </c>
    </row>
    <row r="114" spans="1:8" x14ac:dyDescent="0.25">
      <c r="A114" s="24"/>
      <c r="B114" s="24" t="s">
        <v>456</v>
      </c>
      <c r="C114" s="24"/>
      <c r="D114" s="24" t="s">
        <v>457</v>
      </c>
      <c r="E114" s="24" t="s">
        <v>458</v>
      </c>
      <c r="F114" s="24" t="s">
        <v>459</v>
      </c>
      <c r="G114" s="24"/>
      <c r="H114" s="25">
        <v>0</v>
      </c>
    </row>
    <row r="115" spans="1:8" x14ac:dyDescent="0.25">
      <c r="A115" s="24"/>
      <c r="B115" s="24" t="s">
        <v>173</v>
      </c>
      <c r="C115" s="24"/>
      <c r="D115" s="24" t="s">
        <v>460</v>
      </c>
      <c r="E115" s="24"/>
      <c r="F115" s="24"/>
      <c r="G115" s="24"/>
      <c r="H115" s="25">
        <v>0</v>
      </c>
    </row>
    <row r="116" spans="1:8" x14ac:dyDescent="0.25">
      <c r="A116" s="24"/>
      <c r="B116" s="24" t="s">
        <v>461</v>
      </c>
      <c r="C116" s="24"/>
      <c r="D116" s="24" t="s">
        <v>462</v>
      </c>
      <c r="E116" s="24"/>
      <c r="F116" s="24"/>
      <c r="G116" s="24"/>
      <c r="H116" s="25">
        <v>0</v>
      </c>
    </row>
    <row r="117" spans="1:8" x14ac:dyDescent="0.25">
      <c r="A117" s="24"/>
      <c r="B117" s="24" t="s">
        <v>162</v>
      </c>
      <c r="C117" s="24"/>
      <c r="D117" s="24" t="s">
        <v>463</v>
      </c>
      <c r="E117" s="24"/>
      <c r="F117" s="24"/>
      <c r="G117" s="24"/>
      <c r="H117" s="25">
        <v>0</v>
      </c>
    </row>
    <row r="118" spans="1:8" x14ac:dyDescent="0.25">
      <c r="A118" s="24"/>
      <c r="B118" s="24" t="s">
        <v>464</v>
      </c>
      <c r="C118" s="24"/>
      <c r="D118" s="24" t="s">
        <v>464</v>
      </c>
      <c r="E118" s="24"/>
      <c r="F118" s="24"/>
      <c r="G118" s="24"/>
      <c r="H118" s="25">
        <v>0</v>
      </c>
    </row>
    <row r="119" spans="1:8" x14ac:dyDescent="0.25">
      <c r="A119" s="24"/>
      <c r="B119" s="24" t="s">
        <v>200</v>
      </c>
      <c r="C119" s="24"/>
      <c r="D119" s="24" t="s">
        <v>200</v>
      </c>
      <c r="E119" s="24"/>
      <c r="F119" s="24"/>
      <c r="G119" s="24"/>
      <c r="H119" s="25">
        <v>0</v>
      </c>
    </row>
    <row r="120" spans="1:8" x14ac:dyDescent="0.25">
      <c r="A120" s="24"/>
      <c r="B120" s="24" t="s">
        <v>465</v>
      </c>
      <c r="C120" s="24"/>
      <c r="D120" s="24" t="s">
        <v>466</v>
      </c>
      <c r="E120" s="24" t="s">
        <v>467</v>
      </c>
      <c r="F120" s="24" t="s">
        <v>468</v>
      </c>
      <c r="G120" s="24"/>
      <c r="H120" s="25">
        <v>0</v>
      </c>
    </row>
    <row r="121" spans="1:8" x14ac:dyDescent="0.25">
      <c r="A121" s="24"/>
      <c r="B121" s="24" t="s">
        <v>469</v>
      </c>
      <c r="C121" s="24"/>
      <c r="D121" s="24" t="s">
        <v>470</v>
      </c>
      <c r="E121" s="24" t="s">
        <v>471</v>
      </c>
      <c r="F121" s="24" t="s">
        <v>472</v>
      </c>
      <c r="G121" s="24"/>
      <c r="H121" s="25">
        <v>0</v>
      </c>
    </row>
    <row r="122" spans="1:8" x14ac:dyDescent="0.25">
      <c r="A122" s="24"/>
      <c r="B122" s="24" t="s">
        <v>473</v>
      </c>
      <c r="C122" s="24"/>
      <c r="D122" s="24" t="s">
        <v>473</v>
      </c>
      <c r="E122" s="24"/>
      <c r="F122" s="24"/>
      <c r="G122" s="24"/>
      <c r="H122" s="25">
        <v>0</v>
      </c>
    </row>
    <row r="123" spans="1:8" x14ac:dyDescent="0.25">
      <c r="A123" s="24"/>
      <c r="B123" s="24" t="s">
        <v>147</v>
      </c>
      <c r="C123" s="24"/>
      <c r="D123" s="24" t="s">
        <v>474</v>
      </c>
      <c r="E123" s="24"/>
      <c r="F123" s="24"/>
      <c r="G123" s="24"/>
      <c r="H123" s="25">
        <v>0</v>
      </c>
    </row>
    <row r="124" spans="1:8" x14ac:dyDescent="0.25">
      <c r="A124" s="24"/>
      <c r="B124" s="24" t="s">
        <v>475</v>
      </c>
      <c r="C124" s="24"/>
      <c r="D124" s="24" t="s">
        <v>476</v>
      </c>
      <c r="E124" s="24"/>
      <c r="F124" s="24" t="s">
        <v>245</v>
      </c>
      <c r="G124" s="24"/>
      <c r="H124" s="25">
        <v>0</v>
      </c>
    </row>
    <row r="125" spans="1:8" x14ac:dyDescent="0.25">
      <c r="A125" s="24"/>
      <c r="B125" s="24" t="s">
        <v>477</v>
      </c>
      <c r="C125" s="24"/>
      <c r="D125" s="24" t="s">
        <v>478</v>
      </c>
      <c r="E125" s="24" t="s">
        <v>479</v>
      </c>
      <c r="F125" s="24" t="s">
        <v>480</v>
      </c>
      <c r="G125" s="24"/>
      <c r="H125" s="25">
        <v>0</v>
      </c>
    </row>
    <row r="126" spans="1:8" x14ac:dyDescent="0.25">
      <c r="A126" s="24"/>
      <c r="B126" s="24" t="s">
        <v>213</v>
      </c>
      <c r="C126" s="24"/>
      <c r="D126" s="24" t="s">
        <v>481</v>
      </c>
      <c r="E126" s="24"/>
      <c r="F126" s="24"/>
      <c r="G126" s="24"/>
      <c r="H126" s="25">
        <v>0</v>
      </c>
    </row>
    <row r="127" spans="1:8" x14ac:dyDescent="0.25">
      <c r="A127" s="24"/>
      <c r="B127" s="24" t="s">
        <v>129</v>
      </c>
      <c r="C127" s="24"/>
      <c r="D127" s="24" t="s">
        <v>482</v>
      </c>
      <c r="E127" s="24"/>
      <c r="F127" s="24"/>
      <c r="G127" s="24"/>
      <c r="H127" s="25">
        <v>0</v>
      </c>
    </row>
    <row r="128" spans="1:8" x14ac:dyDescent="0.25">
      <c r="A128" s="24"/>
      <c r="B128" s="24" t="s">
        <v>483</v>
      </c>
      <c r="C128" s="24"/>
      <c r="D128" s="24" t="s">
        <v>484</v>
      </c>
      <c r="E128" s="24" t="s">
        <v>485</v>
      </c>
      <c r="F128" s="24" t="s">
        <v>486</v>
      </c>
      <c r="G128" s="24"/>
      <c r="H128" s="25">
        <v>0</v>
      </c>
    </row>
    <row r="129" spans="1:8" x14ac:dyDescent="0.25">
      <c r="A129" s="24"/>
      <c r="B129" s="24" t="s">
        <v>487</v>
      </c>
      <c r="C129" s="24"/>
      <c r="D129" s="24" t="s">
        <v>487</v>
      </c>
      <c r="E129" s="24"/>
      <c r="F129" s="24"/>
      <c r="G129" s="24"/>
      <c r="H129" s="25">
        <v>0</v>
      </c>
    </row>
    <row r="130" spans="1:8" x14ac:dyDescent="0.25">
      <c r="A130" s="24"/>
      <c r="B130" s="24" t="s">
        <v>131</v>
      </c>
      <c r="C130" s="24"/>
      <c r="D130" s="24" t="s">
        <v>488</v>
      </c>
      <c r="E130" s="24"/>
      <c r="F130" s="24"/>
      <c r="G130" s="24"/>
      <c r="H130" s="25">
        <v>0</v>
      </c>
    </row>
    <row r="131" spans="1:8" x14ac:dyDescent="0.25">
      <c r="A131" s="24"/>
      <c r="B131" s="24" t="s">
        <v>150</v>
      </c>
      <c r="C131" s="24"/>
      <c r="D131" s="24" t="s">
        <v>489</v>
      </c>
      <c r="E131" s="24"/>
      <c r="F131" s="24"/>
      <c r="G131" s="24"/>
      <c r="H131" s="25">
        <v>0</v>
      </c>
    </row>
    <row r="132" spans="1:8" x14ac:dyDescent="0.25">
      <c r="A132" s="24"/>
      <c r="B132" s="24" t="s">
        <v>490</v>
      </c>
      <c r="C132" s="24"/>
      <c r="D132" s="24" t="s">
        <v>490</v>
      </c>
      <c r="E132" s="24"/>
      <c r="F132" s="24"/>
      <c r="G132" s="24"/>
      <c r="H132" s="25">
        <v>0</v>
      </c>
    </row>
    <row r="133" spans="1:8" x14ac:dyDescent="0.25">
      <c r="A133" s="24"/>
      <c r="B133" s="24" t="s">
        <v>491</v>
      </c>
      <c r="C133" s="24"/>
      <c r="D133" s="24" t="s">
        <v>491</v>
      </c>
      <c r="E133" s="24"/>
      <c r="F133" s="24"/>
      <c r="G133" s="24"/>
      <c r="H133" s="25">
        <v>0</v>
      </c>
    </row>
    <row r="134" spans="1:8" x14ac:dyDescent="0.25">
      <c r="A134" s="24"/>
      <c r="B134" s="24" t="s">
        <v>492</v>
      </c>
      <c r="C134" s="24"/>
      <c r="D134" s="24" t="s">
        <v>493</v>
      </c>
      <c r="E134" s="24" t="s">
        <v>494</v>
      </c>
      <c r="F134" s="24" t="s">
        <v>495</v>
      </c>
      <c r="G134" s="24"/>
      <c r="H134" s="25">
        <v>0</v>
      </c>
    </row>
    <row r="135" spans="1:8" x14ac:dyDescent="0.25">
      <c r="A135" s="24"/>
      <c r="B135" s="24" t="s">
        <v>496</v>
      </c>
      <c r="C135" s="24"/>
      <c r="D135" s="24" t="s">
        <v>497</v>
      </c>
      <c r="E135" s="24" t="s">
        <v>498</v>
      </c>
      <c r="F135" s="24" t="s">
        <v>499</v>
      </c>
      <c r="G135" s="24"/>
      <c r="H135" s="25">
        <v>0</v>
      </c>
    </row>
    <row r="136" spans="1:8" x14ac:dyDescent="0.25">
      <c r="A136" s="24"/>
      <c r="B136" s="24" t="s">
        <v>500</v>
      </c>
      <c r="C136" s="24"/>
      <c r="D136" s="24" t="s">
        <v>500</v>
      </c>
      <c r="E136" s="24"/>
      <c r="F136" s="24"/>
      <c r="G136" s="24"/>
      <c r="H136" s="25">
        <v>0</v>
      </c>
    </row>
    <row r="137" spans="1:8" x14ac:dyDescent="0.25">
      <c r="A137" s="24"/>
      <c r="B137" s="24" t="s">
        <v>501</v>
      </c>
      <c r="C137" s="24"/>
      <c r="D137" s="24" t="s">
        <v>502</v>
      </c>
      <c r="E137" s="24" t="s">
        <v>503</v>
      </c>
      <c r="F137" s="24" t="s">
        <v>504</v>
      </c>
      <c r="G137" s="24"/>
      <c r="H137" s="25">
        <v>0</v>
      </c>
    </row>
    <row r="138" spans="1:8" x14ac:dyDescent="0.25">
      <c r="A138" s="24"/>
      <c r="B138" s="24" t="s">
        <v>505</v>
      </c>
      <c r="C138" s="24"/>
      <c r="D138" s="24" t="s">
        <v>506</v>
      </c>
      <c r="E138" s="24" t="s">
        <v>507</v>
      </c>
      <c r="F138" s="24" t="s">
        <v>508</v>
      </c>
      <c r="G138" s="24"/>
      <c r="H138" s="25">
        <v>0</v>
      </c>
    </row>
    <row r="139" spans="1:8" x14ac:dyDescent="0.25">
      <c r="A139" s="24"/>
      <c r="B139" s="24" t="s">
        <v>509</v>
      </c>
      <c r="C139" s="24"/>
      <c r="D139" s="24" t="s">
        <v>509</v>
      </c>
      <c r="E139" s="24"/>
      <c r="F139" s="24"/>
      <c r="G139" s="24"/>
      <c r="H139" s="25">
        <v>0</v>
      </c>
    </row>
    <row r="140" spans="1:8" x14ac:dyDescent="0.25">
      <c r="A140" s="24"/>
      <c r="B140" s="24" t="s">
        <v>187</v>
      </c>
      <c r="C140" s="24"/>
      <c r="D140" s="24" t="s">
        <v>510</v>
      </c>
      <c r="E140" s="24"/>
      <c r="F140" s="24"/>
      <c r="G140" s="24"/>
      <c r="H140" s="25">
        <v>0</v>
      </c>
    </row>
    <row r="141" spans="1:8" x14ac:dyDescent="0.25">
      <c r="A141" s="24"/>
      <c r="B141" s="24" t="s">
        <v>511</v>
      </c>
      <c r="C141" s="24"/>
      <c r="D141" s="24" t="s">
        <v>512</v>
      </c>
      <c r="E141" s="24"/>
      <c r="F141" s="24"/>
      <c r="G141" s="24"/>
      <c r="H141" s="25">
        <v>0</v>
      </c>
    </row>
    <row r="142" spans="1:8" x14ac:dyDescent="0.25">
      <c r="A142" s="24"/>
      <c r="B142" s="24" t="s">
        <v>207</v>
      </c>
      <c r="C142" s="24"/>
      <c r="D142" s="24" t="s">
        <v>513</v>
      </c>
      <c r="E142" s="24"/>
      <c r="F142" s="24"/>
      <c r="G142" s="24"/>
      <c r="H142" s="25">
        <v>0</v>
      </c>
    </row>
    <row r="143" spans="1:8" x14ac:dyDescent="0.25">
      <c r="A143" s="24"/>
      <c r="B143" s="24" t="s">
        <v>514</v>
      </c>
      <c r="C143" s="24"/>
      <c r="D143" s="24" t="s">
        <v>515</v>
      </c>
      <c r="E143" s="24"/>
      <c r="F143" s="24"/>
      <c r="G143" s="24"/>
      <c r="H143" s="25">
        <v>0</v>
      </c>
    </row>
    <row r="144" spans="1:8" x14ac:dyDescent="0.25">
      <c r="A144" s="24"/>
      <c r="B144" s="24" t="s">
        <v>149</v>
      </c>
      <c r="C144" s="24"/>
      <c r="D144" s="24" t="s">
        <v>516</v>
      </c>
      <c r="E144" s="24"/>
      <c r="F144" s="24"/>
      <c r="G144" s="24"/>
      <c r="H144" s="25">
        <v>0</v>
      </c>
    </row>
    <row r="145" spans="1:8" x14ac:dyDescent="0.25">
      <c r="A145" s="24"/>
      <c r="B145" s="24" t="s">
        <v>517</v>
      </c>
      <c r="C145" s="24"/>
      <c r="D145" s="24" t="s">
        <v>518</v>
      </c>
      <c r="E145" s="24" t="s">
        <v>519</v>
      </c>
      <c r="F145" s="24" t="s">
        <v>520</v>
      </c>
      <c r="G145" s="24"/>
      <c r="H145" s="25">
        <v>0</v>
      </c>
    </row>
    <row r="146" spans="1:8" x14ac:dyDescent="0.25">
      <c r="A146" s="24"/>
      <c r="B146" s="24" t="s">
        <v>521</v>
      </c>
      <c r="C146" s="24"/>
      <c r="D146" s="24" t="s">
        <v>522</v>
      </c>
      <c r="E146" s="24"/>
      <c r="F146" s="24"/>
      <c r="G146" s="24"/>
      <c r="H146" s="25">
        <v>0</v>
      </c>
    </row>
    <row r="147" spans="1:8" x14ac:dyDescent="0.25">
      <c r="A147" s="24"/>
      <c r="B147" s="24" t="s">
        <v>523</v>
      </c>
      <c r="C147" s="24"/>
      <c r="D147" s="24" t="s">
        <v>523</v>
      </c>
      <c r="E147" s="24"/>
      <c r="F147" s="24"/>
      <c r="G147" s="24"/>
      <c r="H147" s="25">
        <v>0</v>
      </c>
    </row>
    <row r="148" spans="1:8" x14ac:dyDescent="0.25">
      <c r="A148" s="24"/>
      <c r="B148" s="24" t="s">
        <v>524</v>
      </c>
      <c r="C148" s="24"/>
      <c r="D148" s="24" t="s">
        <v>524</v>
      </c>
      <c r="E148" s="24"/>
      <c r="F148" s="24"/>
      <c r="G148" s="24"/>
      <c r="H148" s="25">
        <v>0</v>
      </c>
    </row>
    <row r="149" spans="1:8" x14ac:dyDescent="0.25">
      <c r="A149" s="24"/>
      <c r="B149" s="24" t="s">
        <v>525</v>
      </c>
      <c r="C149" s="24"/>
      <c r="D149" s="24" t="s">
        <v>525</v>
      </c>
      <c r="E149" s="24"/>
      <c r="F149" s="24"/>
      <c r="G149" s="24"/>
      <c r="H149" s="25">
        <v>0</v>
      </c>
    </row>
    <row r="150" spans="1:8" x14ac:dyDescent="0.25">
      <c r="A150" s="24"/>
      <c r="B150" s="24" t="s">
        <v>184</v>
      </c>
      <c r="C150" s="24"/>
      <c r="D150" s="24" t="s">
        <v>526</v>
      </c>
      <c r="E150" s="24"/>
      <c r="F150" s="24"/>
      <c r="G150" s="24"/>
      <c r="H150" s="25">
        <v>0</v>
      </c>
    </row>
    <row r="151" spans="1:8" x14ac:dyDescent="0.25">
      <c r="A151" s="24"/>
      <c r="B151" s="24" t="s">
        <v>527</v>
      </c>
      <c r="C151" s="24"/>
      <c r="D151" s="24" t="s">
        <v>527</v>
      </c>
      <c r="E151" s="24"/>
      <c r="F151" s="24"/>
      <c r="G151" s="24"/>
      <c r="H151" s="25">
        <v>0</v>
      </c>
    </row>
    <row r="152" spans="1:8" x14ac:dyDescent="0.25">
      <c r="A152" s="24"/>
      <c r="B152" s="24" t="s">
        <v>528</v>
      </c>
      <c r="C152" s="24"/>
      <c r="D152" s="24" t="s">
        <v>528</v>
      </c>
      <c r="E152" s="24"/>
      <c r="F152" s="24"/>
      <c r="G152" s="24"/>
      <c r="H152" s="25">
        <v>0</v>
      </c>
    </row>
    <row r="153" spans="1:8" x14ac:dyDescent="0.25">
      <c r="A153" s="24"/>
      <c r="B153" s="24" t="s">
        <v>529</v>
      </c>
      <c r="C153" s="24"/>
      <c r="D153" s="24" t="s">
        <v>529</v>
      </c>
      <c r="E153" s="24"/>
      <c r="F153" s="24"/>
      <c r="G153" s="24"/>
      <c r="H153" s="25">
        <v>0</v>
      </c>
    </row>
    <row r="154" spans="1:8" x14ac:dyDescent="0.25">
      <c r="A154" s="24"/>
      <c r="B154" s="24" t="s">
        <v>530</v>
      </c>
      <c r="C154" s="24"/>
      <c r="D154" s="24" t="s">
        <v>531</v>
      </c>
      <c r="E154" s="24"/>
      <c r="F154" s="24"/>
      <c r="G154" s="24"/>
      <c r="H154" s="25">
        <v>0</v>
      </c>
    </row>
    <row r="155" spans="1:8" x14ac:dyDescent="0.25">
      <c r="A155" s="24"/>
      <c r="B155" s="24" t="s">
        <v>532</v>
      </c>
      <c r="C155" s="24"/>
      <c r="D155" s="24" t="s">
        <v>532</v>
      </c>
      <c r="E155" s="24"/>
      <c r="F155" s="24"/>
      <c r="G155" s="24"/>
      <c r="H155" s="25">
        <v>0</v>
      </c>
    </row>
    <row r="156" spans="1:8" x14ac:dyDescent="0.25">
      <c r="A156" s="24"/>
      <c r="B156" s="24" t="s">
        <v>533</v>
      </c>
      <c r="C156" s="24"/>
      <c r="D156" s="24" t="s">
        <v>534</v>
      </c>
      <c r="E156" s="24"/>
      <c r="F156" s="24"/>
      <c r="G156" s="24"/>
      <c r="H156" s="25">
        <v>0</v>
      </c>
    </row>
    <row r="157" spans="1:8" x14ac:dyDescent="0.25">
      <c r="A157" s="24"/>
      <c r="B157" s="24" t="s">
        <v>535</v>
      </c>
      <c r="C157" s="24"/>
      <c r="D157" s="24" t="s">
        <v>536</v>
      </c>
      <c r="E157" s="24" t="s">
        <v>537</v>
      </c>
      <c r="F157" s="24" t="s">
        <v>538</v>
      </c>
      <c r="G157" s="24"/>
      <c r="H157" s="25">
        <v>0</v>
      </c>
    </row>
    <row r="158" spans="1:8" x14ac:dyDescent="0.25">
      <c r="A158" s="24"/>
      <c r="B158" s="24" t="s">
        <v>539</v>
      </c>
      <c r="C158" s="24"/>
      <c r="D158" s="24" t="s">
        <v>539</v>
      </c>
      <c r="E158" s="24"/>
      <c r="F158" s="24"/>
      <c r="G158" s="24"/>
      <c r="H158" s="25">
        <v>0</v>
      </c>
    </row>
    <row r="159" spans="1:8" x14ac:dyDescent="0.25">
      <c r="A159" s="24"/>
      <c r="B159" s="24" t="s">
        <v>124</v>
      </c>
      <c r="C159" s="24"/>
      <c r="D159" s="24" t="s">
        <v>540</v>
      </c>
      <c r="E159" s="24"/>
      <c r="F159" s="24"/>
      <c r="G159" s="24"/>
      <c r="H159" s="25">
        <v>0</v>
      </c>
    </row>
    <row r="160" spans="1:8" x14ac:dyDescent="0.25">
      <c r="A160" s="24"/>
      <c r="B160" s="24" t="s">
        <v>541</v>
      </c>
      <c r="C160" s="24"/>
      <c r="D160" s="24" t="s">
        <v>541</v>
      </c>
      <c r="E160" s="24"/>
      <c r="F160" s="24"/>
      <c r="G160" s="24"/>
      <c r="H160" s="25">
        <v>0</v>
      </c>
    </row>
    <row r="161" spans="1:8" x14ac:dyDescent="0.25">
      <c r="A161" s="24"/>
      <c r="B161" s="24" t="s">
        <v>542</v>
      </c>
      <c r="C161" s="24"/>
      <c r="D161" s="24" t="s">
        <v>543</v>
      </c>
      <c r="E161" s="24"/>
      <c r="F161" s="24"/>
      <c r="G161" s="24"/>
      <c r="H161" s="25">
        <v>0</v>
      </c>
    </row>
    <row r="162" spans="1:8" x14ac:dyDescent="0.25">
      <c r="A162" s="24"/>
      <c r="B162" s="24" t="s">
        <v>214</v>
      </c>
      <c r="C162" s="24"/>
      <c r="D162" s="24" t="s">
        <v>544</v>
      </c>
      <c r="E162" s="24"/>
      <c r="F162" s="24" t="s">
        <v>545</v>
      </c>
      <c r="G162" s="24"/>
      <c r="H162" s="25">
        <v>0</v>
      </c>
    </row>
    <row r="163" spans="1:8" x14ac:dyDescent="0.25">
      <c r="A163" s="24"/>
      <c r="B163" s="24" t="s">
        <v>117</v>
      </c>
      <c r="C163" s="24"/>
      <c r="D163" s="24" t="s">
        <v>546</v>
      </c>
      <c r="E163" s="24"/>
      <c r="F163" s="24"/>
      <c r="G163" s="24"/>
      <c r="H163" s="25">
        <v>0</v>
      </c>
    </row>
    <row r="164" spans="1:8" x14ac:dyDescent="0.25">
      <c r="A164" s="24"/>
      <c r="B164" s="24" t="s">
        <v>547</v>
      </c>
      <c r="C164" s="24"/>
      <c r="D164" s="24" t="s">
        <v>547</v>
      </c>
      <c r="E164" s="24"/>
      <c r="F164" s="24"/>
      <c r="G164" s="24"/>
      <c r="H164" s="25">
        <v>0</v>
      </c>
    </row>
    <row r="165" spans="1:8" x14ac:dyDescent="0.25">
      <c r="A165" s="24"/>
      <c r="B165" s="24" t="s">
        <v>548</v>
      </c>
      <c r="C165" s="24"/>
      <c r="D165" s="24" t="s">
        <v>548</v>
      </c>
      <c r="E165" s="24"/>
      <c r="F165" s="24"/>
      <c r="G165" s="24"/>
      <c r="H165" s="25">
        <v>0</v>
      </c>
    </row>
    <row r="166" spans="1:8" x14ac:dyDescent="0.25">
      <c r="A166" s="24"/>
      <c r="B166" s="24" t="s">
        <v>549</v>
      </c>
      <c r="C166" s="24"/>
      <c r="D166" s="24" t="s">
        <v>550</v>
      </c>
      <c r="E166" s="24"/>
      <c r="F166" s="24"/>
      <c r="G166" s="24"/>
      <c r="H166" s="25">
        <v>0</v>
      </c>
    </row>
    <row r="167" spans="1:8" x14ac:dyDescent="0.25">
      <c r="A167" s="24"/>
      <c r="B167" s="24" t="s">
        <v>551</v>
      </c>
      <c r="C167" s="24"/>
      <c r="D167" s="24" t="s">
        <v>552</v>
      </c>
      <c r="E167" s="24"/>
      <c r="F167" s="24"/>
      <c r="G167" s="24"/>
      <c r="H167" s="25">
        <v>0</v>
      </c>
    </row>
    <row r="168" spans="1:8" x14ac:dyDescent="0.25">
      <c r="A168" s="24"/>
      <c r="B168" s="24" t="s">
        <v>553</v>
      </c>
      <c r="C168" s="24"/>
      <c r="D168" s="24" t="s">
        <v>554</v>
      </c>
      <c r="E168" s="24" t="s">
        <v>555</v>
      </c>
      <c r="F168" s="24" t="s">
        <v>556</v>
      </c>
      <c r="G168" s="24"/>
      <c r="H168" s="25">
        <v>0</v>
      </c>
    </row>
    <row r="169" spans="1:8" x14ac:dyDescent="0.25">
      <c r="A169" s="24"/>
      <c r="B169" s="24" t="s">
        <v>148</v>
      </c>
      <c r="C169" s="24"/>
      <c r="D169" s="24" t="s">
        <v>557</v>
      </c>
      <c r="E169" s="24"/>
      <c r="F169" s="24"/>
      <c r="G169" s="24"/>
      <c r="H169" s="25">
        <v>0</v>
      </c>
    </row>
    <row r="170" spans="1:8" x14ac:dyDescent="0.25">
      <c r="A170" s="24"/>
      <c r="B170" s="24" t="s">
        <v>558</v>
      </c>
      <c r="C170" s="24"/>
      <c r="D170" s="24" t="s">
        <v>558</v>
      </c>
      <c r="E170" s="24"/>
      <c r="F170" s="24"/>
      <c r="G170" s="24"/>
      <c r="H170" s="25">
        <v>0</v>
      </c>
    </row>
    <row r="171" spans="1:8" x14ac:dyDescent="0.25">
      <c r="A171" s="24"/>
      <c r="B171" s="24" t="s">
        <v>160</v>
      </c>
      <c r="C171" s="24"/>
      <c r="D171" s="24" t="s">
        <v>559</v>
      </c>
      <c r="E171" s="24" t="s">
        <v>471</v>
      </c>
      <c r="F171" s="24" t="s">
        <v>560</v>
      </c>
      <c r="G171" s="24"/>
      <c r="H171" s="25">
        <v>0</v>
      </c>
    </row>
    <row r="172" spans="1:8" x14ac:dyDescent="0.25">
      <c r="A172" s="24"/>
      <c r="B172" s="24" t="s">
        <v>561</v>
      </c>
      <c r="C172" s="24"/>
      <c r="D172" s="24" t="s">
        <v>561</v>
      </c>
      <c r="E172" s="24"/>
      <c r="F172" s="24"/>
      <c r="G172" s="24"/>
      <c r="H172" s="25">
        <v>0</v>
      </c>
    </row>
    <row r="173" spans="1:8" x14ac:dyDescent="0.25">
      <c r="A173" s="24"/>
      <c r="B173" s="24" t="s">
        <v>562</v>
      </c>
      <c r="C173" s="24"/>
      <c r="D173" s="24" t="s">
        <v>562</v>
      </c>
      <c r="E173" s="24"/>
      <c r="F173" s="24"/>
      <c r="G173" s="24"/>
      <c r="H173" s="25">
        <v>0</v>
      </c>
    </row>
    <row r="174" spans="1:8" x14ac:dyDescent="0.25">
      <c r="A174" s="24"/>
      <c r="B174" s="24" t="s">
        <v>563</v>
      </c>
      <c r="C174" s="24"/>
      <c r="D174" s="24" t="s">
        <v>564</v>
      </c>
      <c r="E174" s="24" t="s">
        <v>565</v>
      </c>
      <c r="F174" s="24" t="s">
        <v>566</v>
      </c>
      <c r="G174" s="24"/>
      <c r="H174" s="25">
        <v>0</v>
      </c>
    </row>
    <row r="175" spans="1:8" x14ac:dyDescent="0.25">
      <c r="A175" s="24"/>
      <c r="B175" s="24" t="s">
        <v>567</v>
      </c>
      <c r="C175" s="24"/>
      <c r="D175" s="24" t="s">
        <v>568</v>
      </c>
      <c r="E175" s="24" t="s">
        <v>569</v>
      </c>
      <c r="F175" s="24" t="s">
        <v>570</v>
      </c>
      <c r="G175" s="24"/>
      <c r="H175" s="25">
        <v>0</v>
      </c>
    </row>
    <row r="176" spans="1:8" x14ac:dyDescent="0.25">
      <c r="A176" s="24"/>
      <c r="B176" s="24" t="s">
        <v>571</v>
      </c>
      <c r="C176" s="24"/>
      <c r="D176" s="24" t="s">
        <v>571</v>
      </c>
      <c r="E176" s="24"/>
      <c r="F176" s="24"/>
      <c r="G176" s="24"/>
      <c r="H176" s="25">
        <v>0</v>
      </c>
    </row>
    <row r="177" spans="1:8" x14ac:dyDescent="0.25">
      <c r="A177" s="24"/>
      <c r="B177" s="24" t="s">
        <v>572</v>
      </c>
      <c r="C177" s="24"/>
      <c r="D177" s="24" t="s">
        <v>572</v>
      </c>
      <c r="E177" s="24"/>
      <c r="F177" s="24"/>
      <c r="G177" s="24"/>
      <c r="H177" s="25">
        <v>0</v>
      </c>
    </row>
    <row r="178" spans="1:8" x14ac:dyDescent="0.25">
      <c r="A178" s="24"/>
      <c r="B178" s="24" t="s">
        <v>573</v>
      </c>
      <c r="C178" s="24"/>
      <c r="D178" s="24" t="s">
        <v>574</v>
      </c>
      <c r="E178" s="24"/>
      <c r="F178" s="24"/>
      <c r="G178" s="24"/>
      <c r="H178" s="25">
        <v>0</v>
      </c>
    </row>
    <row r="179" spans="1:8" x14ac:dyDescent="0.25">
      <c r="A179" s="24"/>
      <c r="B179" s="24" t="s">
        <v>575</v>
      </c>
      <c r="C179" s="24"/>
      <c r="D179" s="24" t="s">
        <v>576</v>
      </c>
      <c r="E179" s="24"/>
      <c r="F179" s="24"/>
      <c r="G179" s="24"/>
      <c r="H179" s="25">
        <v>0</v>
      </c>
    </row>
    <row r="180" spans="1:8" x14ac:dyDescent="0.25">
      <c r="A180" s="24"/>
      <c r="B180" s="24" t="s">
        <v>577</v>
      </c>
      <c r="C180" s="24"/>
      <c r="D180" s="24" t="s">
        <v>578</v>
      </c>
      <c r="E180" s="24"/>
      <c r="F180" s="24"/>
      <c r="G180" s="24"/>
      <c r="H180" s="25">
        <v>0</v>
      </c>
    </row>
    <row r="181" spans="1:8" x14ac:dyDescent="0.25">
      <c r="A181" s="24"/>
      <c r="B181" s="24" t="s">
        <v>152</v>
      </c>
      <c r="C181" s="24"/>
      <c r="D181" s="24" t="s">
        <v>579</v>
      </c>
      <c r="E181" s="24"/>
      <c r="F181" s="24"/>
      <c r="G181" s="24"/>
      <c r="H181" s="25">
        <v>0</v>
      </c>
    </row>
    <row r="182" spans="1:8" x14ac:dyDescent="0.25">
      <c r="A182" s="24"/>
      <c r="B182" s="24" t="s">
        <v>580</v>
      </c>
      <c r="C182" s="24"/>
      <c r="D182" s="24" t="s">
        <v>581</v>
      </c>
      <c r="E182" s="24" t="s">
        <v>582</v>
      </c>
      <c r="F182" s="24" t="s">
        <v>583</v>
      </c>
      <c r="G182" s="24"/>
      <c r="H182" s="25">
        <v>0</v>
      </c>
    </row>
    <row r="183" spans="1:8" x14ac:dyDescent="0.25">
      <c r="A183" s="24"/>
      <c r="B183" s="24" t="s">
        <v>584</v>
      </c>
      <c r="C183" s="24"/>
      <c r="D183" s="24" t="s">
        <v>584</v>
      </c>
      <c r="E183" s="24"/>
      <c r="F183" s="24"/>
      <c r="G183" s="24"/>
      <c r="H183" s="25">
        <v>0</v>
      </c>
    </row>
    <row r="184" spans="1:8" x14ac:dyDescent="0.25">
      <c r="A184" s="24"/>
      <c r="B184" s="24" t="s">
        <v>585</v>
      </c>
      <c r="C184" s="24"/>
      <c r="D184" s="24" t="s">
        <v>586</v>
      </c>
      <c r="E184" s="24"/>
      <c r="F184" s="24"/>
      <c r="G184" s="24"/>
      <c r="H184" s="25">
        <v>0</v>
      </c>
    </row>
    <row r="185" spans="1:8" x14ac:dyDescent="0.25">
      <c r="A185" s="24"/>
      <c r="B185" s="24" t="s">
        <v>587</v>
      </c>
      <c r="C185" s="24"/>
      <c r="D185" s="24" t="s">
        <v>587</v>
      </c>
      <c r="E185" s="24"/>
      <c r="F185" s="24"/>
      <c r="G185" s="24"/>
      <c r="H185" s="25">
        <v>0</v>
      </c>
    </row>
    <row r="186" spans="1:8" x14ac:dyDescent="0.25">
      <c r="A186" s="24"/>
      <c r="B186" s="24" t="s">
        <v>588</v>
      </c>
      <c r="C186" s="24"/>
      <c r="D186" s="24" t="s">
        <v>588</v>
      </c>
      <c r="E186" s="24"/>
      <c r="F186" s="24"/>
      <c r="G186" s="24"/>
      <c r="H186" s="25">
        <v>0</v>
      </c>
    </row>
    <row r="187" spans="1:8" x14ac:dyDescent="0.25">
      <c r="A187" s="24"/>
      <c r="B187" s="24" t="s">
        <v>589</v>
      </c>
      <c r="C187" s="24"/>
      <c r="D187" s="24" t="s">
        <v>590</v>
      </c>
      <c r="E187" s="24" t="s">
        <v>591</v>
      </c>
      <c r="F187" s="24" t="s">
        <v>592</v>
      </c>
      <c r="G187" s="24"/>
      <c r="H187" s="25">
        <v>0</v>
      </c>
    </row>
    <row r="188" spans="1:8" x14ac:dyDescent="0.25">
      <c r="A188" s="24"/>
      <c r="B188" s="24" t="s">
        <v>593</v>
      </c>
      <c r="C188" s="24"/>
      <c r="D188" s="24" t="s">
        <v>593</v>
      </c>
      <c r="E188" s="24"/>
      <c r="F188" s="24"/>
      <c r="G188" s="24"/>
      <c r="H188" s="25">
        <v>0</v>
      </c>
    </row>
    <row r="189" spans="1:8" x14ac:dyDescent="0.25">
      <c r="A189" s="24"/>
      <c r="B189" s="24" t="s">
        <v>594</v>
      </c>
      <c r="C189" s="24"/>
      <c r="E189" s="24"/>
      <c r="F189" s="24"/>
      <c r="G189" s="24"/>
      <c r="H189" s="25">
        <v>0</v>
      </c>
    </row>
    <row r="190" spans="1:8" x14ac:dyDescent="0.25">
      <c r="A190" s="24"/>
      <c r="B190" s="24" t="s">
        <v>595</v>
      </c>
      <c r="C190" s="24"/>
      <c r="D190" s="24" t="s">
        <v>596</v>
      </c>
      <c r="E190" s="24"/>
      <c r="F190" s="24"/>
      <c r="G190" s="24"/>
      <c r="H190" s="25">
        <v>0</v>
      </c>
    </row>
    <row r="191" spans="1:8" x14ac:dyDescent="0.25">
      <c r="A191" s="24"/>
      <c r="B191" s="24" t="s">
        <v>209</v>
      </c>
      <c r="C191" s="24"/>
      <c r="D191" s="24" t="s">
        <v>597</v>
      </c>
      <c r="E191" s="24"/>
      <c r="F191" s="24"/>
      <c r="G191" s="24"/>
      <c r="H191" s="25">
        <v>0</v>
      </c>
    </row>
    <row r="192" spans="1:8" x14ac:dyDescent="0.25">
      <c r="A192" s="24"/>
      <c r="B192" s="24" t="s">
        <v>185</v>
      </c>
      <c r="C192" s="24"/>
      <c r="D192" s="24" t="s">
        <v>598</v>
      </c>
      <c r="E192" s="24"/>
      <c r="F192" s="24"/>
      <c r="G192" s="24"/>
      <c r="H192" s="25">
        <v>5000</v>
      </c>
    </row>
    <row r="193" spans="1:8" x14ac:dyDescent="0.25">
      <c r="A193" s="24"/>
      <c r="B193" s="24" t="s">
        <v>158</v>
      </c>
      <c r="C193" s="24"/>
      <c r="D193" s="24" t="s">
        <v>599</v>
      </c>
      <c r="E193" s="24"/>
      <c r="F193" s="24"/>
      <c r="G193" s="24"/>
      <c r="H193" s="25">
        <v>0</v>
      </c>
    </row>
    <row r="194" spans="1:8" x14ac:dyDescent="0.25">
      <c r="A194" s="24"/>
      <c r="B194" s="24" t="s">
        <v>600</v>
      </c>
      <c r="C194" s="24"/>
      <c r="D194" s="24" t="s">
        <v>601</v>
      </c>
      <c r="E194" s="24" t="s">
        <v>602</v>
      </c>
      <c r="F194" s="24" t="s">
        <v>603</v>
      </c>
      <c r="G194" s="24"/>
      <c r="H194" s="25">
        <v>0</v>
      </c>
    </row>
    <row r="195" spans="1:8" x14ac:dyDescent="0.25">
      <c r="A195" s="24"/>
      <c r="B195" s="24" t="s">
        <v>604</v>
      </c>
      <c r="C195" s="24"/>
      <c r="D195" s="24" t="s">
        <v>605</v>
      </c>
      <c r="E195" s="24"/>
      <c r="F195" s="24"/>
      <c r="G195" s="24"/>
      <c r="H195" s="25">
        <v>0</v>
      </c>
    </row>
    <row r="196" spans="1:8" x14ac:dyDescent="0.25">
      <c r="A196" s="24"/>
      <c r="B196" s="24" t="s">
        <v>606</v>
      </c>
      <c r="C196" s="24"/>
      <c r="D196" s="24" t="s">
        <v>607</v>
      </c>
      <c r="E196" s="24" t="s">
        <v>608</v>
      </c>
      <c r="F196" s="24" t="s">
        <v>392</v>
      </c>
      <c r="G196" s="24"/>
      <c r="H196" s="25">
        <v>0</v>
      </c>
    </row>
    <row r="197" spans="1:8" x14ac:dyDescent="0.25">
      <c r="A197" s="24"/>
      <c r="B197" s="24" t="s">
        <v>609</v>
      </c>
      <c r="C197" s="24"/>
      <c r="D197" s="24" t="s">
        <v>610</v>
      </c>
      <c r="E197" s="24"/>
      <c r="F197" s="24"/>
      <c r="G197" s="24"/>
      <c r="H197" s="25">
        <v>0</v>
      </c>
    </row>
    <row r="198" spans="1:8" x14ac:dyDescent="0.25">
      <c r="A198" s="24"/>
      <c r="B198" s="24" t="s">
        <v>611</v>
      </c>
      <c r="C198" s="24"/>
      <c r="D198" s="24" t="s">
        <v>612</v>
      </c>
      <c r="E198" s="24"/>
      <c r="F198" s="24"/>
      <c r="G198" s="24"/>
      <c r="H198" s="25">
        <v>0</v>
      </c>
    </row>
    <row r="199" spans="1:8" x14ac:dyDescent="0.25">
      <c r="A199" s="24"/>
      <c r="B199" s="24" t="s">
        <v>613</v>
      </c>
      <c r="C199" s="24"/>
      <c r="D199" s="24" t="s">
        <v>614</v>
      </c>
      <c r="E199" s="24"/>
      <c r="F199" s="24"/>
      <c r="G199" s="24"/>
      <c r="H199" s="25">
        <v>0</v>
      </c>
    </row>
    <row r="200" spans="1:8" x14ac:dyDescent="0.25">
      <c r="A200" s="24"/>
      <c r="B200" s="24" t="s">
        <v>615</v>
      </c>
      <c r="C200" s="24"/>
      <c r="D200" s="24" t="s">
        <v>616</v>
      </c>
      <c r="E200" s="24" t="s">
        <v>617</v>
      </c>
      <c r="F200" s="24" t="s">
        <v>618</v>
      </c>
      <c r="G200" s="24"/>
      <c r="H200" s="25">
        <v>0</v>
      </c>
    </row>
    <row r="201" spans="1:8" x14ac:dyDescent="0.25">
      <c r="A201" s="24"/>
      <c r="B201" s="24" t="s">
        <v>619</v>
      </c>
      <c r="C201" s="24"/>
      <c r="D201" s="24" t="s">
        <v>620</v>
      </c>
      <c r="E201" s="24"/>
      <c r="F201" s="24"/>
      <c r="G201" s="24"/>
      <c r="H201" s="25">
        <v>0</v>
      </c>
    </row>
    <row r="202" spans="1:8" x14ac:dyDescent="0.25">
      <c r="A202" s="24"/>
      <c r="B202" s="24" t="s">
        <v>621</v>
      </c>
      <c r="C202" s="24"/>
      <c r="D202" s="24" t="s">
        <v>622</v>
      </c>
      <c r="E202" s="24"/>
      <c r="F202" s="24"/>
      <c r="G202" s="24"/>
      <c r="H202" s="25">
        <v>0</v>
      </c>
    </row>
    <row r="203" spans="1:8" x14ac:dyDescent="0.25">
      <c r="A203" s="24"/>
      <c r="B203" s="24" t="s">
        <v>623</v>
      </c>
      <c r="C203" s="24"/>
      <c r="D203" s="24" t="s">
        <v>624</v>
      </c>
      <c r="E203" s="24"/>
      <c r="F203" s="24"/>
      <c r="G203" s="24"/>
      <c r="H203" s="25">
        <v>0</v>
      </c>
    </row>
    <row r="204" spans="1:8" x14ac:dyDescent="0.25">
      <c r="A204" s="24"/>
      <c r="B204" s="24" t="s">
        <v>625</v>
      </c>
      <c r="C204" s="24"/>
      <c r="D204" s="24" t="s">
        <v>626</v>
      </c>
      <c r="E204" s="24"/>
      <c r="F204" s="24"/>
      <c r="G204" s="24"/>
      <c r="H204" s="25">
        <v>0</v>
      </c>
    </row>
    <row r="205" spans="1:8" x14ac:dyDescent="0.25">
      <c r="A205" s="24"/>
      <c r="B205" s="24" t="s">
        <v>627</v>
      </c>
      <c r="C205" s="24"/>
      <c r="D205" s="24" t="s">
        <v>628</v>
      </c>
      <c r="E205" s="24" t="s">
        <v>629</v>
      </c>
      <c r="F205" s="24" t="s">
        <v>630</v>
      </c>
      <c r="G205" s="24"/>
      <c r="H205" s="25">
        <v>0</v>
      </c>
    </row>
    <row r="206" spans="1:8" x14ac:dyDescent="0.25">
      <c r="A206" s="24"/>
      <c r="B206" s="24" t="s">
        <v>631</v>
      </c>
      <c r="C206" s="24"/>
      <c r="D206" s="24" t="s">
        <v>631</v>
      </c>
      <c r="E206" s="24"/>
      <c r="F206" s="24"/>
      <c r="G206" s="24"/>
      <c r="H206" s="25">
        <v>0</v>
      </c>
    </row>
    <row r="207" spans="1:8" x14ac:dyDescent="0.25">
      <c r="A207" s="24"/>
      <c r="B207" s="24" t="s">
        <v>632</v>
      </c>
      <c r="C207" s="24"/>
      <c r="D207" s="24" t="s">
        <v>633</v>
      </c>
      <c r="E207" s="24" t="s">
        <v>634</v>
      </c>
      <c r="F207" s="24" t="s">
        <v>635</v>
      </c>
      <c r="G207" s="24"/>
      <c r="H207" s="25">
        <v>0</v>
      </c>
    </row>
    <row r="208" spans="1:8" x14ac:dyDescent="0.25">
      <c r="A208" s="24"/>
      <c r="B208" s="24" t="s">
        <v>636</v>
      </c>
      <c r="C208" s="24"/>
      <c r="D208" s="24" t="s">
        <v>636</v>
      </c>
      <c r="E208" s="24"/>
      <c r="F208" s="24"/>
      <c r="G208" s="24"/>
      <c r="H208" s="25">
        <v>0</v>
      </c>
    </row>
    <row r="209" spans="1:8" x14ac:dyDescent="0.25">
      <c r="A209" s="24"/>
      <c r="B209" s="24" t="s">
        <v>637</v>
      </c>
      <c r="C209" s="24"/>
      <c r="D209" s="24" t="s">
        <v>638</v>
      </c>
      <c r="E209" s="24"/>
      <c r="F209" s="24"/>
      <c r="G209" s="24"/>
      <c r="H209" s="25">
        <v>0</v>
      </c>
    </row>
    <row r="210" spans="1:8" x14ac:dyDescent="0.25">
      <c r="A210" s="24"/>
      <c r="B210" s="24" t="s">
        <v>113</v>
      </c>
      <c r="C210" s="24"/>
      <c r="D210" s="24" t="s">
        <v>639</v>
      </c>
      <c r="E210" s="24"/>
      <c r="F210" s="24"/>
      <c r="G210" s="24"/>
      <c r="H210" s="25">
        <v>0</v>
      </c>
    </row>
    <row r="211" spans="1:8" x14ac:dyDescent="0.25">
      <c r="A211" s="24"/>
      <c r="B211" s="24" t="s">
        <v>138</v>
      </c>
      <c r="C211" s="24"/>
      <c r="D211" s="24" t="s">
        <v>640</v>
      </c>
      <c r="E211" s="24"/>
      <c r="F211" s="24"/>
      <c r="G211" s="24"/>
      <c r="H211" s="25">
        <v>0</v>
      </c>
    </row>
    <row r="212" spans="1:8" x14ac:dyDescent="0.25">
      <c r="A212" s="24"/>
      <c r="B212" s="24" t="s">
        <v>641</v>
      </c>
      <c r="C212" s="24"/>
      <c r="D212" s="24" t="s">
        <v>642</v>
      </c>
      <c r="E212" s="24"/>
      <c r="F212" s="24"/>
      <c r="G212" s="24"/>
      <c r="H212" s="25">
        <v>0</v>
      </c>
    </row>
    <row r="213" spans="1:8" x14ac:dyDescent="0.25">
      <c r="A213" s="24"/>
      <c r="B213" s="24" t="s">
        <v>137</v>
      </c>
      <c r="C213" s="24"/>
      <c r="D213" s="24" t="s">
        <v>643</v>
      </c>
      <c r="E213" s="24"/>
      <c r="F213" s="24"/>
      <c r="G213" s="24"/>
      <c r="H213" s="25">
        <v>0</v>
      </c>
    </row>
    <row r="214" spans="1:8" x14ac:dyDescent="0.25">
      <c r="A214" s="24"/>
      <c r="B214" s="24" t="s">
        <v>644</v>
      </c>
      <c r="C214" s="24"/>
      <c r="D214" s="24" t="s">
        <v>645</v>
      </c>
      <c r="E214" s="24" t="s">
        <v>646</v>
      </c>
      <c r="F214" s="24" t="s">
        <v>647</v>
      </c>
      <c r="G214" s="24"/>
      <c r="H214" s="25">
        <v>0</v>
      </c>
    </row>
    <row r="215" spans="1:8" x14ac:dyDescent="0.25">
      <c r="A215" s="24"/>
      <c r="B215" s="24" t="s">
        <v>648</v>
      </c>
      <c r="C215" s="24"/>
      <c r="D215" s="24" t="s">
        <v>649</v>
      </c>
      <c r="E215" s="24" t="s">
        <v>650</v>
      </c>
      <c r="F215" s="24" t="s">
        <v>651</v>
      </c>
      <c r="G215" s="24"/>
      <c r="H215" s="25">
        <v>0</v>
      </c>
    </row>
    <row r="216" spans="1:8" x14ac:dyDescent="0.25">
      <c r="A216" s="24"/>
      <c r="B216" s="24" t="s">
        <v>652</v>
      </c>
      <c r="C216" s="24"/>
      <c r="D216" s="24" t="s">
        <v>652</v>
      </c>
      <c r="E216" s="24"/>
      <c r="F216" s="24"/>
      <c r="G216" s="24"/>
      <c r="H216" s="25">
        <v>0</v>
      </c>
    </row>
    <row r="217" spans="1:8" x14ac:dyDescent="0.25">
      <c r="A217" s="24"/>
      <c r="B217" s="24" t="s">
        <v>653</v>
      </c>
      <c r="C217" s="24"/>
      <c r="D217" s="24" t="s">
        <v>653</v>
      </c>
      <c r="E217" s="24"/>
      <c r="F217" s="24"/>
      <c r="G217" s="24"/>
      <c r="H217" s="25">
        <v>0</v>
      </c>
    </row>
    <row r="218" spans="1:8" x14ac:dyDescent="0.25">
      <c r="A218" s="24"/>
      <c r="B218" s="24" t="s">
        <v>654</v>
      </c>
      <c r="C218" s="24"/>
      <c r="D218" s="24" t="s">
        <v>654</v>
      </c>
      <c r="E218" s="24"/>
      <c r="F218" s="24"/>
      <c r="G218" s="24"/>
      <c r="H218" s="25">
        <v>0</v>
      </c>
    </row>
    <row r="219" spans="1:8" x14ac:dyDescent="0.25">
      <c r="A219" s="24"/>
      <c r="B219" s="24" t="s">
        <v>655</v>
      </c>
      <c r="C219" s="24"/>
      <c r="D219" s="24" t="s">
        <v>655</v>
      </c>
      <c r="E219" s="24"/>
      <c r="F219" s="24"/>
      <c r="G219" s="24"/>
      <c r="H219" s="25">
        <v>0</v>
      </c>
    </row>
    <row r="220" spans="1:8" x14ac:dyDescent="0.25">
      <c r="A220" s="24"/>
      <c r="B220" s="24" t="s">
        <v>656</v>
      </c>
      <c r="C220" s="24"/>
      <c r="D220" s="24" t="s">
        <v>656</v>
      </c>
      <c r="E220" s="24"/>
      <c r="F220" s="24"/>
      <c r="G220" s="24"/>
      <c r="H220" s="25">
        <v>0</v>
      </c>
    </row>
    <row r="221" spans="1:8" x14ac:dyDescent="0.25">
      <c r="A221" s="24"/>
      <c r="B221" s="24" t="s">
        <v>174</v>
      </c>
      <c r="C221" s="24"/>
      <c r="D221" s="24" t="s">
        <v>657</v>
      </c>
      <c r="E221" s="24"/>
      <c r="F221" s="24"/>
      <c r="G221" s="24"/>
      <c r="H221" s="25">
        <v>0</v>
      </c>
    </row>
    <row r="222" spans="1:8" x14ac:dyDescent="0.25">
      <c r="A222" s="24"/>
      <c r="B222" s="24" t="s">
        <v>208</v>
      </c>
      <c r="C222" s="24"/>
      <c r="D222" s="24" t="s">
        <v>658</v>
      </c>
      <c r="E222" s="24"/>
      <c r="F222" s="24"/>
      <c r="G222" s="24"/>
      <c r="H222" s="25">
        <v>0</v>
      </c>
    </row>
    <row r="223" spans="1:8" x14ac:dyDescent="0.25">
      <c r="A223" s="24"/>
      <c r="B223" s="24" t="s">
        <v>659</v>
      </c>
      <c r="C223" s="24"/>
      <c r="D223" s="24" t="s">
        <v>660</v>
      </c>
      <c r="E223" s="24" t="s">
        <v>661</v>
      </c>
      <c r="F223" s="24" t="s">
        <v>662</v>
      </c>
      <c r="G223" s="24"/>
      <c r="H223" s="25">
        <v>0</v>
      </c>
    </row>
    <row r="224" spans="1:8" x14ac:dyDescent="0.25">
      <c r="A224" s="24"/>
      <c r="B224" s="24" t="s">
        <v>163</v>
      </c>
      <c r="C224" s="24"/>
      <c r="D224" s="24" t="s">
        <v>663</v>
      </c>
      <c r="E224" s="24"/>
      <c r="F224" s="24"/>
      <c r="G224" s="24"/>
      <c r="H224" s="25">
        <v>0</v>
      </c>
    </row>
    <row r="225" spans="1:8" x14ac:dyDescent="0.25">
      <c r="A225" s="24"/>
      <c r="B225" s="24" t="s">
        <v>664</v>
      </c>
      <c r="C225" s="24"/>
      <c r="D225" s="24" t="s">
        <v>665</v>
      </c>
      <c r="E225" s="24" t="s">
        <v>666</v>
      </c>
      <c r="F225" s="24" t="s">
        <v>667</v>
      </c>
      <c r="G225" s="24"/>
      <c r="H225" s="25">
        <v>0</v>
      </c>
    </row>
    <row r="226" spans="1:8" x14ac:dyDescent="0.25">
      <c r="A226" s="24"/>
      <c r="B226" s="24" t="s">
        <v>668</v>
      </c>
      <c r="C226" s="24"/>
      <c r="D226" s="24" t="s">
        <v>669</v>
      </c>
      <c r="E226" s="24"/>
      <c r="F226" s="24"/>
      <c r="G226" s="24"/>
      <c r="H226" s="25">
        <v>0</v>
      </c>
    </row>
    <row r="227" spans="1:8" x14ac:dyDescent="0.25">
      <c r="A227" s="24"/>
      <c r="B227" s="24" t="s">
        <v>121</v>
      </c>
      <c r="C227" s="24"/>
      <c r="D227" s="24" t="s">
        <v>670</v>
      </c>
      <c r="E227" s="24" t="s">
        <v>671</v>
      </c>
      <c r="F227" s="24" t="s">
        <v>672</v>
      </c>
      <c r="G227" s="24"/>
      <c r="H227" s="25">
        <v>0</v>
      </c>
    </row>
    <row r="228" spans="1:8" x14ac:dyDescent="0.25">
      <c r="A228" s="24"/>
      <c r="B228" s="24" t="s">
        <v>673</v>
      </c>
      <c r="C228" s="24"/>
      <c r="D228" s="24" t="s">
        <v>674</v>
      </c>
      <c r="E228" s="24" t="s">
        <v>675</v>
      </c>
      <c r="F228" s="24" t="s">
        <v>676</v>
      </c>
      <c r="G228" s="24"/>
      <c r="H228" s="25">
        <v>0</v>
      </c>
    </row>
    <row r="229" spans="1:8" x14ac:dyDescent="0.25">
      <c r="A229" s="24"/>
      <c r="B229" s="24" t="s">
        <v>677</v>
      </c>
      <c r="C229" s="24"/>
      <c r="D229" s="24" t="s">
        <v>678</v>
      </c>
      <c r="E229" s="24"/>
      <c r="F229" s="24"/>
      <c r="G229" s="24"/>
      <c r="H229" s="25">
        <v>0</v>
      </c>
    </row>
  </sheetData>
  <pageMargins left="0.7" right="0.7" top="0.75" bottom="0.75" header="0.1" footer="0.3"/>
  <pageSetup orientation="portrait" r:id="rId1"/>
  <headerFooter>
    <oddHeader>&amp;L&amp;"Arial,Bold"&amp;8 12:08 PM
&amp;"Arial,Bold"&amp;8 07/31/19
&amp;"Arial,Bold"&amp;8 &amp;C&amp;"Arial,Bold"&amp;12 TVEC Charitable Foundation
&amp;"Arial,Bold"&amp;14 Vendor Contact List
&amp;"Arial,Bold"&amp;10 July 31, 2019</oddHeader>
    <oddFooter>&amp;R&amp;"Arial,Bold"&amp;8 Page &amp;P of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010791728E25F42A1C6D6818E56B899" ma:contentTypeVersion="6" ma:contentTypeDescription="Create a new document." ma:contentTypeScope="" ma:versionID="fff8b1d567e139601270f775a35c3a9c">
  <xsd:schema xmlns:xsd="http://www.w3.org/2001/XMLSchema" xmlns:xs="http://www.w3.org/2001/XMLSchema" xmlns:p="http://schemas.microsoft.com/office/2006/metadata/properties" xmlns:ns3="995962dc-8570-4a3c-9055-59e0c15306fe" xmlns:ns4="f3d9bb38-151f-4bef-8351-45831b5a4db6" targetNamespace="http://schemas.microsoft.com/office/2006/metadata/properties" ma:root="true" ma:fieldsID="e99b6c17b2c27cadba40f2145f9ff2fc" ns3:_="" ns4:_="">
    <xsd:import namespace="995962dc-8570-4a3c-9055-59e0c15306fe"/>
    <xsd:import namespace="f3d9bb38-151f-4bef-8351-45831b5a4db6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5962dc-8570-4a3c-9055-59e0c15306f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d9bb38-151f-4bef-8351-45831b5a4d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f3d9bb38-151f-4bef-8351-45831b5a4db6" xsi:nil="true"/>
  </documentManagement>
</p:properties>
</file>

<file path=customXml/itemProps1.xml><?xml version="1.0" encoding="utf-8"?>
<ds:datastoreItem xmlns:ds="http://schemas.openxmlformats.org/officeDocument/2006/customXml" ds:itemID="{1D3DA01A-87E8-4EC2-9CF8-F3D58243A95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95962dc-8570-4a3c-9055-59e0c15306fe"/>
    <ds:schemaRef ds:uri="f3d9bb38-151f-4bef-8351-45831b5a4db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82F4203-6CE8-41FC-A22F-D16B3798553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5762D0E-4D13-48A3-8DA2-3B6DE0784BE3}">
  <ds:schemaRefs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f3d9bb38-151f-4bef-8351-45831b5a4db6"/>
    <ds:schemaRef ds:uri="995962dc-8570-4a3c-9055-59e0c15306fe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dcmitype/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Summary</vt:lpstr>
      <vt:lpstr>Sheet1</vt:lpstr>
      <vt:lpstr>Summary!Print_Area</vt:lpstr>
      <vt:lpstr>Sheet1!Print_Titles</vt:lpstr>
      <vt:lpstr>Summary!Print_Titles</vt:lpstr>
    </vt:vector>
  </TitlesOfParts>
  <Company>Trinity Valley Electric Cooperative,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woodb</dc:creator>
  <cp:lastModifiedBy>Maranda Martin</cp:lastModifiedBy>
  <cp:lastPrinted>2023-01-17T13:03:24Z</cp:lastPrinted>
  <dcterms:created xsi:type="dcterms:W3CDTF">2015-01-22T15:22:35Z</dcterms:created>
  <dcterms:modified xsi:type="dcterms:W3CDTF">2023-03-02T19:45:58Z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0x010100E010791728E25F42A1C6D6818E56B899</vt:lpwstr>
  </property>
</Properties>
</file>